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SC\"/>
    </mc:Choice>
  </mc:AlternateContent>
  <xr:revisionPtr revIDLastSave="0" documentId="13_ncr:1_{F69A6F01-88AC-4895-B1FF-4CEEBA83B6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table  " sheetId="58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,5t" sheetId="57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7" l="1"/>
  <c r="F51" i="57"/>
  <c r="G51" i="57" s="1"/>
  <c r="D51" i="57"/>
  <c r="K51" i="57" s="1"/>
  <c r="S50" i="57"/>
  <c r="S51" i="57" s="1"/>
  <c r="T51" i="57" s="1"/>
  <c r="Q50" i="57"/>
  <c r="Q51" i="57" s="1"/>
  <c r="J50" i="57"/>
  <c r="K50" i="57" s="1"/>
  <c r="H50" i="57"/>
  <c r="F50" i="57"/>
  <c r="G50" i="57" s="1"/>
  <c r="D50" i="57"/>
  <c r="E50" i="57" s="1"/>
  <c r="S26" i="57"/>
  <c r="T26" i="57" s="1"/>
  <c r="Q26" i="57"/>
  <c r="U26" i="57" s="1"/>
  <c r="J26" i="57"/>
  <c r="F26" i="57"/>
  <c r="G26" i="57" s="1"/>
  <c r="D26" i="57"/>
  <c r="H26" i="57" s="1"/>
  <c r="S25" i="57"/>
  <c r="U25" i="57" s="1"/>
  <c r="R25" i="57"/>
  <c r="Q25" i="57"/>
  <c r="J25" i="57"/>
  <c r="F25" i="57"/>
  <c r="G25" i="57" s="1"/>
  <c r="D25" i="57"/>
  <c r="H25" i="57" s="1"/>
  <c r="U51" i="57" l="1"/>
  <c r="R51" i="57"/>
  <c r="E26" i="57"/>
  <c r="K26" i="57" s="1"/>
  <c r="E25" i="57"/>
  <c r="K25" i="57" s="1"/>
  <c r="T25" i="57"/>
  <c r="R50" i="57"/>
  <c r="T50" i="57"/>
  <c r="U50" i="57"/>
  <c r="E51" i="57"/>
  <c r="R26" i="57"/>
  <c r="H51" i="57"/>
  <c r="D27" i="9" l="1"/>
  <c r="E27" i="9"/>
  <c r="F27" i="9"/>
  <c r="H27" i="9" s="1"/>
  <c r="G27" i="9"/>
  <c r="I27" i="9"/>
  <c r="J27" i="9" s="1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H75" i="9" l="1"/>
  <c r="F18" i="1"/>
  <c r="G18" i="1" s="1"/>
  <c r="H17" i="1"/>
  <c r="D18" i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H18" i="1" l="1"/>
  <c r="O18" i="1"/>
</calcChain>
</file>

<file path=xl/sharedStrings.xml><?xml version="1.0" encoding="utf-8"?>
<sst xmlns="http://schemas.openxmlformats.org/spreadsheetml/2006/main" count="626" uniqueCount="114">
  <si>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</si>
  <si>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</si>
  <si>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</si>
  <si>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</si>
  <si>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</si>
  <si>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</si>
  <si>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</si>
  <si>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</si>
  <si>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</si>
  <si>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</si>
  <si>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</si>
  <si>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</si>
  <si>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</si>
  <si>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</si>
  <si>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</si>
  <si>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</si>
  <si>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</si>
  <si>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</si>
  <si>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</si>
  <si>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</si>
  <si>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</si>
  <si>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</si>
  <si>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</si>
  <si>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</si>
  <si>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</si>
  <si>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</si>
  <si>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</si>
  <si>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</si>
  <si>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</si>
  <si>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</si>
  <si>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</si>
  <si>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</si>
  <si>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</si>
  <si>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</si>
  <si>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</si>
  <si>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</si>
  <si>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</si>
  <si>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</si>
  <si>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</si>
  <si>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</si>
  <si>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</si>
  <si>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</si>
  <si>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</si>
  <si>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</si>
  <si>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</si>
  <si>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</si>
  <si>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</si>
  <si>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</si>
  <si>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</si>
  <si>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</si>
  <si>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</si>
  <si>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</si>
  <si>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</si>
  <si>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</si>
  <si>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</si>
  <si>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</si>
  <si>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</si>
  <si>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</si>
  <si>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</si>
  <si>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</si>
  <si>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</si>
  <si>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</si>
  <si>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</si>
  <si>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</si>
  <si>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</si>
  <si>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</si>
  <si>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</si>
  <si>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</si>
  <si>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</si>
  <si>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</si>
  <si>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</si>
  <si>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</si>
  <si>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</si>
  <si>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</si>
  <si>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</si>
  <si>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</si>
  <si>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</si>
  <si>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</si>
  <si>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</si>
  <si>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</si>
  <si>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**/ PZPM na podstawie CEP (Centralnej Ewidencji Pojazdów)</t>
  </si>
  <si>
    <t>Listopad</t>
  </si>
  <si>
    <t>November</t>
  </si>
  <si>
    <t>Rok narastająco Styczeń - Listopad</t>
  </si>
  <si>
    <t>YTD January - November</t>
  </si>
  <si>
    <t/>
  </si>
  <si>
    <t>JAC</t>
  </si>
  <si>
    <t>HYMER</t>
  </si>
  <si>
    <t>Grudzień</t>
  </si>
  <si>
    <t>December</t>
  </si>
  <si>
    <t>Gru/Lis
Zmiana %</t>
  </si>
  <si>
    <t>Dec/Nov Ch %</t>
  </si>
  <si>
    <t>Rok narastająco Styczeń - Grudzień</t>
  </si>
  <si>
    <t>YTD January -December</t>
  </si>
  <si>
    <t>Rejestracje nowych samochodów dostawczych do 3,5T, ranking marek -Grudzień 2025</t>
  </si>
  <si>
    <t>Registrations of new LCV up to 3.5T, Top Brands - December 2025</t>
  </si>
  <si>
    <t>YTD January - December</t>
  </si>
  <si>
    <t>Gru/Lis
Zmiana poz</t>
  </si>
  <si>
    <t>Dec/Nov Ch position</t>
  </si>
  <si>
    <t>Rejestracje nowych samochodów dostawczych do 3,5T, ranking modeli - Grudzień 2025</t>
  </si>
  <si>
    <t>Registrations of new LCV up to 3.5T, Top Models - December 2025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</si>
  <si>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</si>
  <si>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</si>
  <si>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</si>
  <si>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</si>
  <si>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</si>
  <si>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</si>
  <si>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</si>
  <si>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</si>
  <si>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</si>
  <si>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2025
Dec</t>
  </si>
  <si>
    <t>2024
Dec</t>
  </si>
  <si>
    <t>2025
Jan -Dec</t>
  </si>
  <si>
    <t>2024
Jan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</si>
</sst>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5">
    <dxf>
      <font>
        <color theme="5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543B-412D-4B9A-A933-33964A172759}">
  <dimension ref="B1:P17"/>
  <sheetViews>
    <sheetView showGridLines="0" tabSelected="1" zoomScaleNormal="100" workbookViewId="0">
      <selection activeCell="L6" sqref="L6"/>
    </sheetView>
  </sheetViews>
  <sheetFormatPr defaultColWidth="9.08984375" defaultRowHeight="14"/>
  <cols>
    <col min="1" max="1" width="1.6328125" style="37" customWidth="1"/>
    <col min="2" max="2" width="32.36328125" style="37" customWidth="1"/>
    <col min="3" max="7" width="11" style="37" customWidth="1"/>
    <col min="8" max="8" width="12" style="37" customWidth="1"/>
    <col min="9" max="11" width="9.08984375" style="37"/>
    <col min="12" max="12" width="24.08984375" style="37" customWidth="1"/>
    <col min="13" max="15" width="9.08984375" style="37"/>
    <col min="16" max="16" width="10.54296875" style="37" customWidth="1"/>
    <col min="17" max="17" width="11.453125" style="37" customWidth="1"/>
    <col min="18" max="16384" width="9.08984375" style="37"/>
  </cols>
  <sheetData>
    <row r="1" spans="2:8">
      <c r="D1" s="38"/>
      <c r="E1" s="38"/>
      <c r="F1" s="38"/>
      <c r="G1" s="38"/>
      <c r="H1" s="39">
        <v>46029</v>
      </c>
    </row>
    <row r="2" spans="2:8" ht="26.25" customHeight="1">
      <c r="B2" s="73" t="s">
        <v>101</v>
      </c>
      <c r="C2" s="73"/>
      <c r="D2" s="73"/>
      <c r="E2" s="73"/>
      <c r="F2" s="73"/>
      <c r="G2" s="73"/>
      <c r="H2" s="73"/>
    </row>
    <row r="3" spans="2:8" ht="26.25" customHeight="1">
      <c r="B3" s="40"/>
      <c r="C3" s="41" t="s">
        <v>110</v>
      </c>
      <c r="D3" s="41" t="s">
        <v>111</v>
      </c>
      <c r="E3" s="42" t="s">
        <v>102</v>
      </c>
      <c r="F3" s="41" t="s">
        <v>112</v>
      </c>
      <c r="G3" s="41" t="s">
        <v>113</v>
      </c>
      <c r="H3" s="42" t="s">
        <v>102</v>
      </c>
    </row>
    <row r="4" spans="2:8" ht="26.25" customHeight="1">
      <c r="B4" s="117" t="s">
        <v>103</v>
      </c>
      <c r="C4" s="43">
        <v>2710</v>
      </c>
      <c r="D4" s="43">
        <v>2300</v>
      </c>
      <c r="E4" s="44">
        <v>0.17826086956521747</v>
      </c>
      <c r="F4" s="43">
        <v>29979</v>
      </c>
      <c r="G4" s="43">
        <v>28090</v>
      </c>
      <c r="H4" s="44">
        <v>6.7248131007475953E-2</v>
      </c>
    </row>
    <row r="5" spans="2:8" ht="26.25" customHeight="1">
      <c r="B5" s="45" t="s">
        <v>104</v>
      </c>
      <c r="C5" s="46">
        <v>874</v>
      </c>
      <c r="D5" s="46">
        <v>778</v>
      </c>
      <c r="E5" s="47">
        <v>0.12339331619537286</v>
      </c>
      <c r="F5" s="46">
        <v>7240</v>
      </c>
      <c r="G5" s="46">
        <v>7479</v>
      </c>
      <c r="H5" s="47">
        <v>-3.1956143869501297E-2</v>
      </c>
    </row>
    <row r="6" spans="2:8" ht="26.25" customHeight="1">
      <c r="B6" s="45" t="s">
        <v>105</v>
      </c>
      <c r="C6" s="46">
        <v>413</v>
      </c>
      <c r="D6" s="46">
        <v>253</v>
      </c>
      <c r="E6" s="47">
        <v>0.63241106719367579</v>
      </c>
      <c r="F6" s="46">
        <v>1588</v>
      </c>
      <c r="G6" s="46">
        <v>1390</v>
      </c>
      <c r="H6" s="47">
        <v>0.14244604316546772</v>
      </c>
    </row>
    <row r="7" spans="2:8" ht="26.25" customHeight="1">
      <c r="B7" s="45" t="s">
        <v>106</v>
      </c>
      <c r="C7" s="46">
        <v>1423</v>
      </c>
      <c r="D7" s="46">
        <v>1269</v>
      </c>
      <c r="E7" s="47">
        <v>0.12135539795114259</v>
      </c>
      <c r="F7" s="46">
        <v>21151</v>
      </c>
      <c r="G7" s="46">
        <v>19221</v>
      </c>
      <c r="H7" s="47">
        <v>0.10041100879246656</v>
      </c>
    </row>
    <row r="8" spans="2:8" ht="26.25" customHeight="1">
      <c r="B8" s="117" t="s">
        <v>107</v>
      </c>
      <c r="C8" s="43">
        <v>388</v>
      </c>
      <c r="D8" s="43">
        <v>259</v>
      </c>
      <c r="E8" s="44">
        <v>0.49806949806949796</v>
      </c>
      <c r="F8" s="43">
        <v>2683</v>
      </c>
      <c r="G8" s="43">
        <v>2301</v>
      </c>
      <c r="H8" s="44">
        <v>0.16601477618426763</v>
      </c>
    </row>
    <row r="9" spans="2:8" ht="26.25" customHeight="1">
      <c r="B9" s="48" t="s">
        <v>108</v>
      </c>
      <c r="C9" s="49">
        <v>3098</v>
      </c>
      <c r="D9" s="49">
        <v>2559</v>
      </c>
      <c r="E9" s="50">
        <v>0.21062915201250498</v>
      </c>
      <c r="F9" s="49">
        <v>32662</v>
      </c>
      <c r="G9" s="49">
        <v>30391</v>
      </c>
      <c r="H9" s="50">
        <v>7.4726070218156693E-2</v>
      </c>
    </row>
    <row r="10" spans="2:8">
      <c r="B10" s="118" t="s">
        <v>109</v>
      </c>
    </row>
    <row r="11" spans="2:8" ht="15" customHeight="1">
      <c r="B11" s="69" t="s">
        <v>58</v>
      </c>
    </row>
    <row r="17" spans="16:16">
      <c r="P17" s="51"/>
    </row>
  </sheetData>
  <mergeCells count="1">
    <mergeCell ref="B2:H2"/>
  </mergeCells>
  <conditionalFormatting sqref="E4:E9 H4:H9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6.90625" style="37" customWidth="1"/>
    <col min="4" max="4" width="9" style="37" customWidth="1"/>
    <col min="5" max="5" width="11" style="37" customWidth="1"/>
    <col min="6" max="6" width="9" style="37" customWidth="1"/>
    <col min="7" max="7" width="12.90625" style="37" customWidth="1"/>
    <col min="8" max="9" width="9" style="37" customWidth="1"/>
    <col min="10" max="10" width="9.906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 ht="14.4" customHeight="1">
      <c r="B2" s="102" t="s">
        <v>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customHeight="1" thickBot="1">
      <c r="B3" s="103" t="s">
        <v>20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2:15" ht="14.25" customHeight="1">
      <c r="B4" s="92" t="s">
        <v>0</v>
      </c>
      <c r="C4" s="94" t="s">
        <v>1</v>
      </c>
      <c r="D4" s="96" t="s">
        <v>88</v>
      </c>
      <c r="E4" s="97"/>
      <c r="F4" s="97"/>
      <c r="G4" s="97"/>
      <c r="H4" s="98"/>
      <c r="I4" s="101" t="s">
        <v>81</v>
      </c>
      <c r="J4" s="98"/>
      <c r="K4" s="101" t="s">
        <v>92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89</v>
      </c>
      <c r="E5" s="105"/>
      <c r="F5" s="105"/>
      <c r="G5" s="105"/>
      <c r="H5" s="109"/>
      <c r="I5" s="104" t="s">
        <v>82</v>
      </c>
      <c r="J5" s="109"/>
      <c r="K5" s="104" t="s">
        <v>93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22</v>
      </c>
      <c r="I6" s="99">
        <v>2024</v>
      </c>
      <c r="J6" s="99" t="s">
        <v>90</v>
      </c>
      <c r="K6" s="88">
        <v>2025</v>
      </c>
      <c r="L6" s="89"/>
      <c r="M6" s="88">
        <v>2024</v>
      </c>
      <c r="N6" s="89"/>
      <c r="O6" s="78" t="s">
        <v>22</v>
      </c>
    </row>
    <row r="7" spans="2:15" ht="14.4" customHeight="1" thickBot="1">
      <c r="B7" s="80" t="s">
        <v>23</v>
      </c>
      <c r="C7" s="82" t="s">
        <v>24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4.25" customHeight="1">
      <c r="B8" s="80"/>
      <c r="C8" s="82"/>
      <c r="D8" s="4" t="s">
        <v>25</v>
      </c>
      <c r="E8" s="5" t="s">
        <v>2</v>
      </c>
      <c r="F8" s="4" t="s">
        <v>25</v>
      </c>
      <c r="G8" s="5" t="s">
        <v>2</v>
      </c>
      <c r="H8" s="84" t="s">
        <v>26</v>
      </c>
      <c r="I8" s="6" t="s">
        <v>25</v>
      </c>
      <c r="J8" s="86" t="s">
        <v>91</v>
      </c>
      <c r="K8" s="4" t="s">
        <v>25</v>
      </c>
      <c r="L8" s="5" t="s">
        <v>2</v>
      </c>
      <c r="M8" s="4" t="s">
        <v>25</v>
      </c>
      <c r="N8" s="5" t="s">
        <v>2</v>
      </c>
      <c r="O8" s="84" t="s">
        <v>26</v>
      </c>
    </row>
    <row r="9" spans="2:15" ht="14.4" customHeight="1" thickBot="1">
      <c r="B9" s="81"/>
      <c r="C9" s="83"/>
      <c r="D9" s="7" t="s">
        <v>27</v>
      </c>
      <c r="E9" s="8" t="s">
        <v>28</v>
      </c>
      <c r="F9" s="7" t="s">
        <v>27</v>
      </c>
      <c r="G9" s="8" t="s">
        <v>28</v>
      </c>
      <c r="H9" s="85"/>
      <c r="I9" s="9" t="s">
        <v>27</v>
      </c>
      <c r="J9" s="87"/>
      <c r="K9" s="7" t="s">
        <v>27</v>
      </c>
      <c r="L9" s="8" t="s">
        <v>28</v>
      </c>
      <c r="M9" s="7" t="s">
        <v>27</v>
      </c>
      <c r="N9" s="8" t="s">
        <v>28</v>
      </c>
      <c r="O9" s="85"/>
    </row>
    <row r="10" spans="2:15" ht="14.4" customHeight="1" thickBot="1">
      <c r="B10" s="10">
        <v>1</v>
      </c>
      <c r="C10" s="11" t="s">
        <v>8</v>
      </c>
      <c r="D10" s="12">
        <v>475</v>
      </c>
      <c r="E10" s="13">
        <v>0.17527675276752769</v>
      </c>
      <c r="F10" s="12">
        <v>403</v>
      </c>
      <c r="G10" s="13">
        <v>0.17521739130434782</v>
      </c>
      <c r="H10" s="14">
        <v>0.17866004962779147</v>
      </c>
      <c r="I10" s="12">
        <v>378</v>
      </c>
      <c r="J10" s="14">
        <v>0.25661375661375652</v>
      </c>
      <c r="K10" s="12">
        <v>5911</v>
      </c>
      <c r="L10" s="13">
        <v>0.19717135328062976</v>
      </c>
      <c r="M10" s="12">
        <v>5235</v>
      </c>
      <c r="N10" s="13">
        <v>0.18636525453898184</v>
      </c>
      <c r="O10" s="14">
        <v>0.12913085004775549</v>
      </c>
    </row>
    <row r="11" spans="2:15" ht="14.4" customHeight="1" thickBot="1">
      <c r="B11" s="52">
        <v>2</v>
      </c>
      <c r="C11" s="16" t="s">
        <v>10</v>
      </c>
      <c r="D11" s="17">
        <v>364</v>
      </c>
      <c r="E11" s="18">
        <v>0.13431734317343175</v>
      </c>
      <c r="F11" s="17">
        <v>263</v>
      </c>
      <c r="G11" s="18">
        <v>0.11434782608695652</v>
      </c>
      <c r="H11" s="19">
        <v>0.38403041825095063</v>
      </c>
      <c r="I11" s="17">
        <v>439</v>
      </c>
      <c r="J11" s="19">
        <v>-0.17084282460136679</v>
      </c>
      <c r="K11" s="17">
        <v>5736</v>
      </c>
      <c r="L11" s="18">
        <v>0.19133393375362753</v>
      </c>
      <c r="M11" s="17">
        <v>5570</v>
      </c>
      <c r="N11" s="18">
        <v>0.19829120683517265</v>
      </c>
      <c r="O11" s="19">
        <v>2.9802513464991076E-2</v>
      </c>
    </row>
    <row r="12" spans="2:15" ht="14.4" customHeight="1" thickBot="1">
      <c r="B12" s="10">
        <v>3</v>
      </c>
      <c r="C12" s="11" t="s">
        <v>4</v>
      </c>
      <c r="D12" s="12">
        <v>511</v>
      </c>
      <c r="E12" s="13">
        <v>0.18856088560885609</v>
      </c>
      <c r="F12" s="12">
        <v>457</v>
      </c>
      <c r="G12" s="13">
        <v>0.19869565217391305</v>
      </c>
      <c r="H12" s="14">
        <v>0.11816192560175054</v>
      </c>
      <c r="I12" s="12">
        <v>452</v>
      </c>
      <c r="J12" s="14">
        <v>0.13053097345132736</v>
      </c>
      <c r="K12" s="12">
        <v>4868</v>
      </c>
      <c r="L12" s="13">
        <v>0.16238033289969644</v>
      </c>
      <c r="M12" s="12">
        <v>4702</v>
      </c>
      <c r="N12" s="13">
        <v>0.16739053043787824</v>
      </c>
      <c r="O12" s="14">
        <v>3.5304125903870665E-2</v>
      </c>
    </row>
    <row r="13" spans="2:15" ht="14.4" customHeight="1" thickBot="1">
      <c r="B13" s="52">
        <v>4</v>
      </c>
      <c r="C13" s="16" t="s">
        <v>3</v>
      </c>
      <c r="D13" s="17">
        <v>286</v>
      </c>
      <c r="E13" s="18">
        <v>0.10553505535055351</v>
      </c>
      <c r="F13" s="17">
        <v>307</v>
      </c>
      <c r="G13" s="18">
        <v>0.13347826086956521</v>
      </c>
      <c r="H13" s="19">
        <v>-6.8403908794788304E-2</v>
      </c>
      <c r="I13" s="17">
        <v>302</v>
      </c>
      <c r="J13" s="19">
        <v>-5.2980132450331174E-2</v>
      </c>
      <c r="K13" s="17">
        <v>4385</v>
      </c>
      <c r="L13" s="18">
        <v>0.14626905500517029</v>
      </c>
      <c r="M13" s="17">
        <v>3678</v>
      </c>
      <c r="N13" s="18">
        <v>0.13093627625489498</v>
      </c>
      <c r="O13" s="19">
        <v>0.1922240348015225</v>
      </c>
    </row>
    <row r="14" spans="2:15" ht="14.4" customHeight="1" thickBot="1">
      <c r="B14" s="10"/>
      <c r="C14" s="11" t="s">
        <v>9</v>
      </c>
      <c r="D14" s="12">
        <v>476</v>
      </c>
      <c r="E14" s="13">
        <v>0.17564575645756458</v>
      </c>
      <c r="F14" s="12">
        <v>303</v>
      </c>
      <c r="G14" s="13">
        <v>0.13173913043478261</v>
      </c>
      <c r="H14" s="14">
        <v>0.57095709570957087</v>
      </c>
      <c r="I14" s="12">
        <v>465</v>
      </c>
      <c r="J14" s="14">
        <v>2.3655913978494647E-2</v>
      </c>
      <c r="K14" s="12">
        <v>4385</v>
      </c>
      <c r="L14" s="13">
        <v>0.14626905500517029</v>
      </c>
      <c r="M14" s="12">
        <v>4048</v>
      </c>
      <c r="N14" s="13">
        <v>0.14410822356710573</v>
      </c>
      <c r="O14" s="14">
        <v>8.3250988142292481E-2</v>
      </c>
    </row>
    <row r="15" spans="2:15" ht="14.4" customHeight="1" thickBot="1">
      <c r="B15" s="52">
        <v>6</v>
      </c>
      <c r="C15" s="16" t="s">
        <v>12</v>
      </c>
      <c r="D15" s="17">
        <v>339</v>
      </c>
      <c r="E15" s="18">
        <v>0.12509225092250922</v>
      </c>
      <c r="F15" s="17">
        <v>327</v>
      </c>
      <c r="G15" s="18">
        <v>0.14217391304347826</v>
      </c>
      <c r="H15" s="19">
        <v>3.669724770642202E-2</v>
      </c>
      <c r="I15" s="17">
        <v>148</v>
      </c>
      <c r="J15" s="19">
        <v>1.2905405405405403</v>
      </c>
      <c r="K15" s="17">
        <v>2087</v>
      </c>
      <c r="L15" s="18">
        <v>6.9615397444878088E-2</v>
      </c>
      <c r="M15" s="17">
        <v>2826</v>
      </c>
      <c r="N15" s="18">
        <v>0.10060519757920969</v>
      </c>
      <c r="O15" s="19">
        <v>-0.26150035385704173</v>
      </c>
    </row>
    <row r="16" spans="2:15" ht="14.4" customHeight="1" thickBot="1">
      <c r="B16" s="10">
        <v>7</v>
      </c>
      <c r="C16" s="11" t="s">
        <v>11</v>
      </c>
      <c r="D16" s="12">
        <v>154</v>
      </c>
      <c r="E16" s="13">
        <v>5.6826568265682657E-2</v>
      </c>
      <c r="F16" s="12">
        <v>170</v>
      </c>
      <c r="G16" s="13">
        <v>7.3913043478260873E-2</v>
      </c>
      <c r="H16" s="14">
        <v>-9.4117647058823528E-2</v>
      </c>
      <c r="I16" s="12">
        <v>114</v>
      </c>
      <c r="J16" s="14">
        <v>0.35087719298245612</v>
      </c>
      <c r="K16" s="12">
        <v>1835</v>
      </c>
      <c r="L16" s="13">
        <v>6.1209513325994863E-2</v>
      </c>
      <c r="M16" s="12">
        <v>1295</v>
      </c>
      <c r="N16" s="13">
        <v>4.6101815592737627E-2</v>
      </c>
      <c r="O16" s="14">
        <v>0.41698841698841704</v>
      </c>
    </row>
    <row r="17" spans="2:15" ht="14.5" thickBot="1">
      <c r="B17" s="76" t="s">
        <v>53</v>
      </c>
      <c r="C17" s="77"/>
      <c r="D17" s="21">
        <f>SUM(D10:D16)</f>
        <v>2605</v>
      </c>
      <c r="E17" s="22">
        <f>D17/D19</f>
        <v>0.96125461254612543</v>
      </c>
      <c r="F17" s="21">
        <f>SUM(F10:F16)</f>
        <v>2230</v>
      </c>
      <c r="G17" s="22">
        <f>F17/F19</f>
        <v>0.9695652173913043</v>
      </c>
      <c r="H17" s="23">
        <f>D17/F17-1</f>
        <v>0.16816143497757841</v>
      </c>
      <c r="I17" s="21">
        <f>SUM(I10:I16)</f>
        <v>2298</v>
      </c>
      <c r="J17" s="22">
        <f>D17/I17-1</f>
        <v>0.13359442993907744</v>
      </c>
      <c r="K17" s="21">
        <f>SUM(K10:K16)</f>
        <v>29207</v>
      </c>
      <c r="L17" s="22">
        <f>K17/K19</f>
        <v>0.97424864071516726</v>
      </c>
      <c r="M17" s="21">
        <f>SUM(M10:M16)</f>
        <v>27354</v>
      </c>
      <c r="N17" s="22">
        <f>M17/M19</f>
        <v>0.97379850480598074</v>
      </c>
      <c r="O17" s="23">
        <f>K17/M17-1</f>
        <v>6.7741463771294974E-2</v>
      </c>
    </row>
    <row r="18" spans="2:15" ht="14.5" thickBot="1">
      <c r="B18" s="76" t="s">
        <v>29</v>
      </c>
      <c r="C18" s="77"/>
      <c r="D18" s="35">
        <f>D19-D17</f>
        <v>105</v>
      </c>
      <c r="E18" s="22">
        <f>D18/D19</f>
        <v>3.8745387453874541E-2</v>
      </c>
      <c r="F18" s="35">
        <f>F19-F17</f>
        <v>70</v>
      </c>
      <c r="G18" s="22">
        <f>F18/F19</f>
        <v>3.0434782608695653E-2</v>
      </c>
      <c r="H18" s="23">
        <f>D18/F18-1</f>
        <v>0.5</v>
      </c>
      <c r="I18" s="35">
        <f>I19-I17</f>
        <v>56</v>
      </c>
      <c r="J18" s="23">
        <f>D18/I18-1</f>
        <v>0.875</v>
      </c>
      <c r="K18" s="35">
        <f>K19-K17</f>
        <v>772</v>
      </c>
      <c r="L18" s="22">
        <f>K18/K19</f>
        <v>2.5751359284832718E-2</v>
      </c>
      <c r="M18" s="35">
        <f>M19-M17</f>
        <v>736</v>
      </c>
      <c r="N18" s="22">
        <f>M18/M19</f>
        <v>2.6201495194019223E-2</v>
      </c>
      <c r="O18" s="23">
        <f>K18/M18-1</f>
        <v>4.8913043478260976E-2</v>
      </c>
    </row>
    <row r="19" spans="2:15" ht="14.5" thickBot="1">
      <c r="B19" s="74" t="s">
        <v>30</v>
      </c>
      <c r="C19" s="75"/>
      <c r="D19" s="24">
        <v>2710</v>
      </c>
      <c r="E19" s="25">
        <v>1</v>
      </c>
      <c r="F19" s="24">
        <v>2300</v>
      </c>
      <c r="G19" s="25">
        <v>1</v>
      </c>
      <c r="H19" s="26">
        <v>0.17826086956521747</v>
      </c>
      <c r="I19" s="24">
        <v>2354</v>
      </c>
      <c r="J19" s="26">
        <v>0.15123194562446907</v>
      </c>
      <c r="K19" s="24">
        <v>29979</v>
      </c>
      <c r="L19" s="25">
        <v>1</v>
      </c>
      <c r="M19" s="24">
        <v>28090</v>
      </c>
      <c r="N19" s="25">
        <v>1</v>
      </c>
      <c r="O19" s="26">
        <v>6.7248131007475953E-2</v>
      </c>
    </row>
    <row r="20" spans="2:15">
      <c r="B20" s="67" t="s">
        <v>39</v>
      </c>
    </row>
    <row r="21" spans="2:15">
      <c r="B21" s="68" t="s">
        <v>80</v>
      </c>
    </row>
    <row r="22" spans="2:15">
      <c r="B22" s="28" t="s">
        <v>58</v>
      </c>
    </row>
  </sheetData>
  <mergeCells count="26"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</mergeCells>
  <phoneticPr fontId="4" type="noConversion"/>
  <conditionalFormatting sqref="D10:O16">
    <cfRule type="cellIs" dxfId="54" priority="3" operator="equal">
      <formula>0</formula>
    </cfRule>
  </conditionalFormatting>
  <conditionalFormatting sqref="H10:H18 O10:O18">
    <cfRule type="cellIs" dxfId="53" priority="1" operator="lessThan">
      <formula>0</formula>
    </cfRule>
  </conditionalFormatting>
  <conditionalFormatting sqref="J10:J16">
    <cfRule type="cellIs" dxfId="52" priority="7" operator="lessThan">
      <formula>0</formula>
    </cfRule>
  </conditionalFormatting>
  <conditionalFormatting sqref="J18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36328125" style="37" customWidth="1"/>
    <col min="2" max="2" width="15.453125" style="37" bestFit="1" customWidth="1"/>
    <col min="3" max="3" width="17.90625" style="37" customWidth="1"/>
    <col min="4" max="9" width="9" style="37" customWidth="1"/>
    <col min="10" max="10" width="9.63281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 ht="14.4" customHeight="1">
      <c r="B2" s="102" t="s">
        <v>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4" customHeight="1" thickBot="1">
      <c r="B3" s="110" t="s">
        <v>20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92" t="s">
        <v>21</v>
      </c>
      <c r="C4" s="94" t="s">
        <v>1</v>
      </c>
      <c r="D4" s="96" t="s">
        <v>88</v>
      </c>
      <c r="E4" s="97"/>
      <c r="F4" s="97"/>
      <c r="G4" s="97"/>
      <c r="H4" s="98"/>
      <c r="I4" s="101" t="s">
        <v>81</v>
      </c>
      <c r="J4" s="98"/>
      <c r="K4" s="101" t="s">
        <v>92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89</v>
      </c>
      <c r="E5" s="105"/>
      <c r="F5" s="105"/>
      <c r="G5" s="105"/>
      <c r="H5" s="109"/>
      <c r="I5" s="104" t="s">
        <v>82</v>
      </c>
      <c r="J5" s="109"/>
      <c r="K5" s="104" t="s">
        <v>93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22</v>
      </c>
      <c r="I6" s="99">
        <v>2024</v>
      </c>
      <c r="J6" s="99" t="s">
        <v>90</v>
      </c>
      <c r="K6" s="88">
        <v>2025</v>
      </c>
      <c r="L6" s="89"/>
      <c r="M6" s="88">
        <v>2024</v>
      </c>
      <c r="N6" s="89"/>
      <c r="O6" s="78" t="s">
        <v>22</v>
      </c>
    </row>
    <row r="7" spans="2:15" ht="14.4" customHeight="1" thickBot="1">
      <c r="B7" s="80" t="s">
        <v>21</v>
      </c>
      <c r="C7" s="82" t="s">
        <v>24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4.4" customHeight="1">
      <c r="B8" s="80"/>
      <c r="C8" s="82"/>
      <c r="D8" s="4" t="s">
        <v>25</v>
      </c>
      <c r="E8" s="5" t="s">
        <v>2</v>
      </c>
      <c r="F8" s="4" t="s">
        <v>25</v>
      </c>
      <c r="G8" s="5" t="s">
        <v>2</v>
      </c>
      <c r="H8" s="84" t="s">
        <v>26</v>
      </c>
      <c r="I8" s="6" t="s">
        <v>25</v>
      </c>
      <c r="J8" s="86" t="s">
        <v>91</v>
      </c>
      <c r="K8" s="4" t="s">
        <v>25</v>
      </c>
      <c r="L8" s="5" t="s">
        <v>2</v>
      </c>
      <c r="M8" s="4" t="s">
        <v>25</v>
      </c>
      <c r="N8" s="5" t="s">
        <v>2</v>
      </c>
      <c r="O8" s="84" t="s">
        <v>26</v>
      </c>
    </row>
    <row r="9" spans="2:15" ht="14.4" customHeight="1" thickBot="1">
      <c r="B9" s="81"/>
      <c r="C9" s="83"/>
      <c r="D9" s="7" t="s">
        <v>27</v>
      </c>
      <c r="E9" s="8" t="s">
        <v>28</v>
      </c>
      <c r="F9" s="7" t="s">
        <v>27</v>
      </c>
      <c r="G9" s="8" t="s">
        <v>28</v>
      </c>
      <c r="H9" s="85"/>
      <c r="I9" s="9" t="s">
        <v>27</v>
      </c>
      <c r="J9" s="87"/>
      <c r="K9" s="7" t="s">
        <v>27</v>
      </c>
      <c r="L9" s="8" t="s">
        <v>28</v>
      </c>
      <c r="M9" s="7" t="s">
        <v>27</v>
      </c>
      <c r="N9" s="8" t="s">
        <v>28</v>
      </c>
      <c r="O9" s="85"/>
    </row>
    <row r="10" spans="2:15" ht="14.4" customHeight="1" thickBot="1">
      <c r="B10" s="53"/>
      <c r="C10" s="11" t="s">
        <v>12</v>
      </c>
      <c r="D10" s="12">
        <v>293</v>
      </c>
      <c r="E10" s="13">
        <v>0.48996655518394649</v>
      </c>
      <c r="F10" s="12">
        <v>269</v>
      </c>
      <c r="G10" s="13">
        <v>0.59645232815964522</v>
      </c>
      <c r="H10" s="14">
        <v>8.9219330855018653E-2</v>
      </c>
      <c r="I10" s="12">
        <v>117</v>
      </c>
      <c r="J10" s="14">
        <v>1.5042735042735043</v>
      </c>
      <c r="K10" s="12">
        <v>1595</v>
      </c>
      <c r="L10" s="13">
        <v>0.5094219099329288</v>
      </c>
      <c r="M10" s="12">
        <v>1968</v>
      </c>
      <c r="N10" s="13">
        <v>0.56068376068376069</v>
      </c>
      <c r="O10" s="14">
        <v>-0.18953252032520329</v>
      </c>
    </row>
    <row r="11" spans="2:15" ht="14.4" customHeight="1" thickBot="1">
      <c r="B11" s="54"/>
      <c r="C11" s="16" t="s">
        <v>9</v>
      </c>
      <c r="D11" s="17">
        <v>115</v>
      </c>
      <c r="E11" s="18">
        <v>0.19230769230769232</v>
      </c>
      <c r="F11" s="17">
        <v>44</v>
      </c>
      <c r="G11" s="18">
        <v>9.7560975609756101E-2</v>
      </c>
      <c r="H11" s="19">
        <v>1.6136363636363638</v>
      </c>
      <c r="I11" s="17">
        <v>55</v>
      </c>
      <c r="J11" s="19">
        <v>1.0909090909090908</v>
      </c>
      <c r="K11" s="17">
        <v>488</v>
      </c>
      <c r="L11" s="18">
        <v>0.15586074736505909</v>
      </c>
      <c r="M11" s="17">
        <v>457</v>
      </c>
      <c r="N11" s="18">
        <v>0.1301994301994302</v>
      </c>
      <c r="O11" s="19">
        <v>6.7833698030634659E-2</v>
      </c>
    </row>
    <row r="12" spans="2:15" ht="14.4" customHeight="1" thickBot="1">
      <c r="B12" s="54"/>
      <c r="C12" s="11" t="s">
        <v>4</v>
      </c>
      <c r="D12" s="12">
        <v>81</v>
      </c>
      <c r="E12" s="13">
        <v>0.1354515050167224</v>
      </c>
      <c r="F12" s="12">
        <v>46</v>
      </c>
      <c r="G12" s="13">
        <v>0.10199556541019955</v>
      </c>
      <c r="H12" s="14">
        <v>0.76086956521739135</v>
      </c>
      <c r="I12" s="12">
        <v>37</v>
      </c>
      <c r="J12" s="14">
        <v>1.189189189189189</v>
      </c>
      <c r="K12" s="12">
        <v>435</v>
      </c>
      <c r="L12" s="13">
        <v>0.13893324816352604</v>
      </c>
      <c r="M12" s="12">
        <v>424</v>
      </c>
      <c r="N12" s="13">
        <v>0.1207977207977208</v>
      </c>
      <c r="O12" s="14">
        <v>2.5943396226415061E-2</v>
      </c>
    </row>
    <row r="13" spans="2:15" ht="14.4" customHeight="1" thickBot="1">
      <c r="B13" s="54"/>
      <c r="C13" s="55" t="s">
        <v>37</v>
      </c>
      <c r="D13" s="17">
        <v>37</v>
      </c>
      <c r="E13" s="18">
        <v>6.1872909698996656E-2</v>
      </c>
      <c r="F13" s="17">
        <v>15</v>
      </c>
      <c r="G13" s="18">
        <v>3.325942350332594E-2</v>
      </c>
      <c r="H13" s="19">
        <v>1.4666666666666668</v>
      </c>
      <c r="I13" s="17">
        <v>3</v>
      </c>
      <c r="J13" s="19">
        <v>11.333333333333334</v>
      </c>
      <c r="K13" s="17">
        <v>179</v>
      </c>
      <c r="L13" s="18">
        <v>5.717023315234749E-2</v>
      </c>
      <c r="M13" s="17">
        <v>212</v>
      </c>
      <c r="N13" s="18">
        <v>6.0398860398860402E-2</v>
      </c>
      <c r="O13" s="19">
        <v>-0.15566037735849059</v>
      </c>
    </row>
    <row r="14" spans="2:15" ht="14.4" customHeight="1" thickBot="1">
      <c r="B14" s="54"/>
      <c r="C14" s="56" t="s">
        <v>3</v>
      </c>
      <c r="D14" s="12">
        <v>18</v>
      </c>
      <c r="E14" s="13">
        <v>3.0100334448160536E-2</v>
      </c>
      <c r="F14" s="12">
        <v>12</v>
      </c>
      <c r="G14" s="13">
        <v>2.6607538802660754E-2</v>
      </c>
      <c r="H14" s="14">
        <v>0.5</v>
      </c>
      <c r="I14" s="12">
        <v>7</v>
      </c>
      <c r="J14" s="14">
        <v>1.5714285714285716</v>
      </c>
      <c r="K14" s="12">
        <v>91</v>
      </c>
      <c r="L14" s="13">
        <v>2.9064196742254869E-2</v>
      </c>
      <c r="M14" s="12">
        <v>93</v>
      </c>
      <c r="N14" s="13">
        <v>2.6495726495726495E-2</v>
      </c>
      <c r="O14" s="14">
        <v>-2.1505376344086002E-2</v>
      </c>
    </row>
    <row r="15" spans="2:15" ht="14.4" customHeight="1" thickBot="1">
      <c r="B15" s="54"/>
      <c r="C15" s="57" t="s">
        <v>11</v>
      </c>
      <c r="D15" s="17">
        <v>8</v>
      </c>
      <c r="E15" s="18">
        <v>1.3377926421404682E-2</v>
      </c>
      <c r="F15" s="17">
        <v>29</v>
      </c>
      <c r="G15" s="18">
        <v>6.4301552106430154E-2</v>
      </c>
      <c r="H15" s="19">
        <v>-0.72413793103448276</v>
      </c>
      <c r="I15" s="17">
        <v>8</v>
      </c>
      <c r="J15" s="19">
        <v>0</v>
      </c>
      <c r="K15" s="17">
        <v>69</v>
      </c>
      <c r="L15" s="18">
        <v>2.2037687639731716E-2</v>
      </c>
      <c r="M15" s="17">
        <v>106</v>
      </c>
      <c r="N15" s="18">
        <v>3.0199430199430201E-2</v>
      </c>
      <c r="O15" s="19">
        <v>-0.34905660377358494</v>
      </c>
    </row>
    <row r="16" spans="2:15" ht="14.4" customHeight="1" thickBot="1">
      <c r="B16" s="54"/>
      <c r="C16" s="11" t="s">
        <v>62</v>
      </c>
      <c r="D16" s="12">
        <v>2</v>
      </c>
      <c r="E16" s="13">
        <v>3.3444816053511705E-3</v>
      </c>
      <c r="F16" s="12">
        <v>2</v>
      </c>
      <c r="G16" s="13">
        <v>4.434589800443459E-3</v>
      </c>
      <c r="H16" s="14">
        <v>0</v>
      </c>
      <c r="I16" s="12">
        <v>5</v>
      </c>
      <c r="J16" s="14">
        <v>-0.6</v>
      </c>
      <c r="K16" s="12">
        <v>51</v>
      </c>
      <c r="L16" s="13">
        <v>1.6288725646758224E-2</v>
      </c>
      <c r="M16" s="12">
        <v>31</v>
      </c>
      <c r="N16" s="13">
        <v>8.8319088319088312E-3</v>
      </c>
      <c r="O16" s="14">
        <v>0.64516129032258074</v>
      </c>
    </row>
    <row r="17" spans="2:15" ht="14.4" customHeight="1" thickBot="1">
      <c r="B17" s="58"/>
      <c r="C17" s="57" t="s">
        <v>29</v>
      </c>
      <c r="D17" s="17">
        <v>44</v>
      </c>
      <c r="E17" s="18">
        <v>7.3578595317725759E-2</v>
      </c>
      <c r="F17" s="17">
        <v>34</v>
      </c>
      <c r="G17" s="18">
        <v>7.5388026607538808E-2</v>
      </c>
      <c r="H17" s="19">
        <v>0.29411764705882359</v>
      </c>
      <c r="I17" s="17">
        <v>24</v>
      </c>
      <c r="J17" s="19">
        <v>9.5617529880478086E-2</v>
      </c>
      <c r="K17" s="17">
        <v>223</v>
      </c>
      <c r="L17" s="18">
        <v>7.122325135739381E-2</v>
      </c>
      <c r="M17" s="17">
        <v>219</v>
      </c>
      <c r="N17" s="18">
        <v>6.2393162393162394E-2</v>
      </c>
      <c r="O17" s="19">
        <v>1.8264840182648401E-2</v>
      </c>
    </row>
    <row r="18" spans="2:15" ht="14.4" customHeight="1" thickBot="1">
      <c r="B18" s="20" t="s">
        <v>5</v>
      </c>
      <c r="C18" s="20" t="s">
        <v>30</v>
      </c>
      <c r="D18" s="21">
        <v>598</v>
      </c>
      <c r="E18" s="22">
        <v>0.99999999999999989</v>
      </c>
      <c r="F18" s="21">
        <v>451</v>
      </c>
      <c r="G18" s="22">
        <v>0.99999999999999978</v>
      </c>
      <c r="H18" s="23">
        <v>0.32594235033259422</v>
      </c>
      <c r="I18" s="21">
        <v>251</v>
      </c>
      <c r="J18" s="22">
        <v>1.3824701195219125</v>
      </c>
      <c r="K18" s="21">
        <v>3131</v>
      </c>
      <c r="L18" s="22">
        <v>0.99999999999999967</v>
      </c>
      <c r="M18" s="21">
        <v>3510</v>
      </c>
      <c r="N18" s="22">
        <v>0.99999999999999978</v>
      </c>
      <c r="O18" s="23">
        <v>-0.107977207977208</v>
      </c>
    </row>
    <row r="19" spans="2:15" ht="14.4" customHeight="1" thickBot="1">
      <c r="B19" s="53"/>
      <c r="C19" s="11" t="s">
        <v>8</v>
      </c>
      <c r="D19" s="12">
        <v>469</v>
      </c>
      <c r="E19" s="13">
        <v>0.2231208372978116</v>
      </c>
      <c r="F19" s="12">
        <v>398</v>
      </c>
      <c r="G19" s="13">
        <v>0.2158351409978308</v>
      </c>
      <c r="H19" s="14">
        <v>0.17839195979899491</v>
      </c>
      <c r="I19" s="12">
        <v>375</v>
      </c>
      <c r="J19" s="14">
        <v>0.25066666666666659</v>
      </c>
      <c r="K19" s="12">
        <v>5891</v>
      </c>
      <c r="L19" s="13">
        <v>0.21969047175088569</v>
      </c>
      <c r="M19" s="12">
        <v>5209</v>
      </c>
      <c r="N19" s="13">
        <v>0.2120410323210942</v>
      </c>
      <c r="O19" s="14">
        <v>0.13092724131311195</v>
      </c>
    </row>
    <row r="20" spans="2:15" ht="14.4" customHeight="1" thickBot="1">
      <c r="B20" s="54"/>
      <c r="C20" s="16" t="s">
        <v>10</v>
      </c>
      <c r="D20" s="17">
        <v>364</v>
      </c>
      <c r="E20" s="18">
        <v>0.17316841103710751</v>
      </c>
      <c r="F20" s="17">
        <v>263</v>
      </c>
      <c r="G20" s="18">
        <v>0.14262472885032537</v>
      </c>
      <c r="H20" s="19">
        <v>0.38403041825095063</v>
      </c>
      <c r="I20" s="17">
        <v>439</v>
      </c>
      <c r="J20" s="19">
        <v>-0.17084282460136679</v>
      </c>
      <c r="K20" s="17">
        <v>5736</v>
      </c>
      <c r="L20" s="18">
        <v>0.21391012493007644</v>
      </c>
      <c r="M20" s="17">
        <v>5570</v>
      </c>
      <c r="N20" s="18">
        <v>0.22673613937963039</v>
      </c>
      <c r="O20" s="19">
        <v>2.9802513464991076E-2</v>
      </c>
    </row>
    <row r="21" spans="2:15" ht="14.4" customHeight="1" thickBot="1">
      <c r="B21" s="54"/>
      <c r="C21" s="11" t="s">
        <v>4</v>
      </c>
      <c r="D21" s="12">
        <v>427</v>
      </c>
      <c r="E21" s="13">
        <v>0.20313986679352997</v>
      </c>
      <c r="F21" s="12">
        <v>411</v>
      </c>
      <c r="G21" s="13">
        <v>0.22288503253796096</v>
      </c>
      <c r="H21" s="14">
        <v>3.8929440389294356E-2</v>
      </c>
      <c r="I21" s="12">
        <v>415</v>
      </c>
      <c r="J21" s="14">
        <v>2.8915662650602414E-2</v>
      </c>
      <c r="K21" s="12">
        <v>4429</v>
      </c>
      <c r="L21" s="13">
        <v>0.1651687488346075</v>
      </c>
      <c r="M21" s="12">
        <v>4277</v>
      </c>
      <c r="N21" s="13">
        <v>0.17410241797606449</v>
      </c>
      <c r="O21" s="14">
        <v>3.5538929155950472E-2</v>
      </c>
    </row>
    <row r="22" spans="2:15" ht="14.4" customHeight="1" thickBot="1">
      <c r="B22" s="54"/>
      <c r="C22" s="55" t="s">
        <v>3</v>
      </c>
      <c r="D22" s="17">
        <v>268</v>
      </c>
      <c r="E22" s="18">
        <v>0.12749762131303521</v>
      </c>
      <c r="F22" s="17">
        <v>295</v>
      </c>
      <c r="G22" s="18">
        <v>0.15997830802603036</v>
      </c>
      <c r="H22" s="19">
        <v>-9.152542372881356E-2</v>
      </c>
      <c r="I22" s="17">
        <v>293</v>
      </c>
      <c r="J22" s="19">
        <v>-8.5324232081911311E-2</v>
      </c>
      <c r="K22" s="17">
        <v>4291</v>
      </c>
      <c r="L22" s="18">
        <v>0.16002237553608056</v>
      </c>
      <c r="M22" s="17">
        <v>3585</v>
      </c>
      <c r="N22" s="18">
        <v>0.14593340389155743</v>
      </c>
      <c r="O22" s="19">
        <v>0.19693165969316606</v>
      </c>
    </row>
    <row r="23" spans="2:15" ht="14.4" customHeight="1" thickBot="1">
      <c r="B23" s="54"/>
      <c r="C23" s="56" t="s">
        <v>9</v>
      </c>
      <c r="D23" s="12">
        <v>360</v>
      </c>
      <c r="E23" s="13">
        <v>0.17126546146527116</v>
      </c>
      <c r="F23" s="12">
        <v>259</v>
      </c>
      <c r="G23" s="13">
        <v>0.14045553145336226</v>
      </c>
      <c r="H23" s="14">
        <v>0.38996138996139007</v>
      </c>
      <c r="I23" s="12">
        <v>408</v>
      </c>
      <c r="J23" s="14">
        <v>-0.11764705882352944</v>
      </c>
      <c r="K23" s="12">
        <v>3894</v>
      </c>
      <c r="L23" s="13">
        <v>0.14521722916278201</v>
      </c>
      <c r="M23" s="12">
        <v>3591</v>
      </c>
      <c r="N23" s="13">
        <v>0.1461776438980705</v>
      </c>
      <c r="O23" s="14">
        <v>8.4377610693400218E-2</v>
      </c>
    </row>
    <row r="24" spans="2:15" ht="14.4" customHeight="1" thickBot="1">
      <c r="B24" s="54"/>
      <c r="C24" s="57" t="s">
        <v>11</v>
      </c>
      <c r="D24" s="17">
        <v>145</v>
      </c>
      <c r="E24" s="18">
        <v>6.8981921979067551E-2</v>
      </c>
      <c r="F24" s="17">
        <v>141</v>
      </c>
      <c r="G24" s="18">
        <v>7.646420824295011E-2</v>
      </c>
      <c r="H24" s="19">
        <v>2.8368794326241176E-2</v>
      </c>
      <c r="I24" s="17">
        <v>106</v>
      </c>
      <c r="J24" s="19">
        <v>0.36792452830188682</v>
      </c>
      <c r="K24" s="17">
        <v>1764</v>
      </c>
      <c r="L24" s="18">
        <v>6.578407607682267E-2</v>
      </c>
      <c r="M24" s="17">
        <v>1189</v>
      </c>
      <c r="N24" s="18">
        <v>4.8400227957339413E-2</v>
      </c>
      <c r="O24" s="19">
        <v>0.48359966358284279</v>
      </c>
    </row>
    <row r="25" spans="2:15" ht="14.4" customHeight="1" thickBot="1">
      <c r="B25" s="54"/>
      <c r="C25" s="11" t="s">
        <v>12</v>
      </c>
      <c r="D25" s="12">
        <v>41</v>
      </c>
      <c r="E25" s="13">
        <v>1.9505233111322549E-2</v>
      </c>
      <c r="F25" s="12">
        <v>53</v>
      </c>
      <c r="G25" s="13">
        <v>2.8741865509761388E-2</v>
      </c>
      <c r="H25" s="14">
        <v>-0.22641509433962259</v>
      </c>
      <c r="I25" s="12">
        <v>29</v>
      </c>
      <c r="J25" s="14">
        <v>0.4137931034482758</v>
      </c>
      <c r="K25" s="12">
        <v>471</v>
      </c>
      <c r="L25" s="13">
        <v>1.7564795823233264E-2</v>
      </c>
      <c r="M25" s="12">
        <v>845</v>
      </c>
      <c r="N25" s="13">
        <v>3.4397134250590246E-2</v>
      </c>
      <c r="O25" s="14">
        <v>-0.44260355029585796</v>
      </c>
    </row>
    <row r="26" spans="2:15" ht="14.4" customHeight="1" thickBot="1">
      <c r="B26" s="54"/>
      <c r="C26" s="57" t="s">
        <v>55</v>
      </c>
      <c r="D26" s="17">
        <v>27</v>
      </c>
      <c r="E26" s="18">
        <v>1.2844909609895337E-2</v>
      </c>
      <c r="F26" s="17">
        <v>24</v>
      </c>
      <c r="G26" s="18">
        <v>1.3015184381778741E-2</v>
      </c>
      <c r="H26" s="19">
        <v>0.125</v>
      </c>
      <c r="I26" s="17">
        <v>32</v>
      </c>
      <c r="J26" s="19">
        <v>-0.15625</v>
      </c>
      <c r="K26" s="17">
        <v>325</v>
      </c>
      <c r="L26" s="18">
        <v>1.2120082043632295E-2</v>
      </c>
      <c r="M26" s="17">
        <v>267</v>
      </c>
      <c r="N26" s="18">
        <v>1.0868680289831475E-2</v>
      </c>
      <c r="O26" s="19">
        <v>0.21722846441947574</v>
      </c>
    </row>
    <row r="27" spans="2:15" ht="14.4" customHeight="1" thickBot="1">
      <c r="B27" s="58"/>
      <c r="C27" s="11" t="s">
        <v>29</v>
      </c>
      <c r="D27" s="12">
        <v>1</v>
      </c>
      <c r="E27" s="13">
        <v>4.7573739295908661E-4</v>
      </c>
      <c r="F27" s="12">
        <v>0</v>
      </c>
      <c r="G27" s="13">
        <v>0</v>
      </c>
      <c r="H27" s="14"/>
      <c r="I27" s="12">
        <v>0</v>
      </c>
      <c r="J27" s="14"/>
      <c r="K27" s="12">
        <v>14</v>
      </c>
      <c r="L27" s="13">
        <v>5.2209584187954512E-4</v>
      </c>
      <c r="M27" s="12">
        <v>33</v>
      </c>
      <c r="N27" s="13">
        <v>1.3433200358218675E-3</v>
      </c>
      <c r="O27" s="14">
        <v>-0.57575757575757569</v>
      </c>
    </row>
    <row r="28" spans="2:15" ht="14.4" customHeight="1" thickBot="1">
      <c r="B28" s="20" t="s">
        <v>6</v>
      </c>
      <c r="C28" s="20" t="s">
        <v>30</v>
      </c>
      <c r="D28" s="21">
        <v>2102</v>
      </c>
      <c r="E28" s="22">
        <v>0.99999999999999989</v>
      </c>
      <c r="F28" s="21">
        <v>1844</v>
      </c>
      <c r="G28" s="22">
        <v>0.99999999999999989</v>
      </c>
      <c r="H28" s="23">
        <v>0.13991323210412143</v>
      </c>
      <c r="I28" s="21">
        <v>2097</v>
      </c>
      <c r="J28" s="22">
        <v>2.384358607534498E-3</v>
      </c>
      <c r="K28" s="21">
        <v>26815</v>
      </c>
      <c r="L28" s="22">
        <v>1</v>
      </c>
      <c r="M28" s="21">
        <v>24566</v>
      </c>
      <c r="N28" s="22">
        <v>1</v>
      </c>
      <c r="O28" s="23">
        <v>9.1549295774647987E-2</v>
      </c>
    </row>
    <row r="29" spans="2:15" ht="14.4" customHeight="1" thickBot="1">
      <c r="B29" s="20" t="s">
        <v>44</v>
      </c>
      <c r="C29" s="20" t="s">
        <v>30</v>
      </c>
      <c r="D29" s="21">
        <v>10</v>
      </c>
      <c r="E29" s="22">
        <v>1</v>
      </c>
      <c r="F29" s="21">
        <v>5</v>
      </c>
      <c r="G29" s="22">
        <v>1</v>
      </c>
      <c r="H29" s="23">
        <v>1</v>
      </c>
      <c r="I29" s="21">
        <v>6</v>
      </c>
      <c r="J29" s="22">
        <v>0.66666666666666674</v>
      </c>
      <c r="K29" s="21">
        <v>33</v>
      </c>
      <c r="L29" s="22">
        <v>1</v>
      </c>
      <c r="M29" s="21">
        <v>14</v>
      </c>
      <c r="N29" s="22">
        <v>1</v>
      </c>
      <c r="O29" s="23">
        <v>1.3571428571428572</v>
      </c>
    </row>
    <row r="30" spans="2:15" ht="14.4" customHeight="1" thickBot="1">
      <c r="B30" s="74"/>
      <c r="C30" s="75" t="s">
        <v>30</v>
      </c>
      <c r="D30" s="24">
        <v>2710</v>
      </c>
      <c r="E30" s="25">
        <v>1</v>
      </c>
      <c r="F30" s="24">
        <v>2300</v>
      </c>
      <c r="G30" s="25">
        <v>1</v>
      </c>
      <c r="H30" s="26">
        <v>0.17826086956521747</v>
      </c>
      <c r="I30" s="24">
        <v>2354</v>
      </c>
      <c r="J30" s="26">
        <v>0.15123194562446907</v>
      </c>
      <c r="K30" s="24">
        <v>29979</v>
      </c>
      <c r="L30" s="25">
        <v>1</v>
      </c>
      <c r="M30" s="24">
        <v>28090</v>
      </c>
      <c r="N30" s="25">
        <v>1</v>
      </c>
      <c r="O30" s="26">
        <v>6.7248131007475953E-2</v>
      </c>
    </row>
    <row r="31" spans="2:15" ht="14.4" customHeight="1">
      <c r="B31" s="68" t="s">
        <v>57</v>
      </c>
      <c r="C31" s="27"/>
      <c r="D31" s="1"/>
      <c r="E31" s="1"/>
      <c r="F31" s="1"/>
      <c r="G31" s="1"/>
    </row>
    <row r="32" spans="2:15">
      <c r="B32" s="69" t="s">
        <v>58</v>
      </c>
      <c r="C32" s="1"/>
      <c r="D32" s="1"/>
      <c r="E32" s="1"/>
      <c r="F32" s="1"/>
      <c r="G32" s="1"/>
    </row>
    <row r="34" spans="2:15">
      <c r="B34" s="102" t="s">
        <v>35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</row>
    <row r="35" spans="2:15" ht="14.5" thickBot="1">
      <c r="B35" s="110" t="s">
        <v>36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2:15">
      <c r="B36" s="92" t="s">
        <v>21</v>
      </c>
      <c r="C36" s="94" t="s">
        <v>1</v>
      </c>
      <c r="D36" s="96" t="s">
        <v>88</v>
      </c>
      <c r="E36" s="97"/>
      <c r="F36" s="97"/>
      <c r="G36" s="97"/>
      <c r="H36" s="98"/>
      <c r="I36" s="101" t="s">
        <v>81</v>
      </c>
      <c r="J36" s="98"/>
      <c r="K36" s="101" t="s">
        <v>92</v>
      </c>
      <c r="L36" s="97"/>
      <c r="M36" s="97"/>
      <c r="N36" s="97"/>
      <c r="O36" s="107"/>
    </row>
    <row r="37" spans="2:15" ht="14.5" thickBot="1">
      <c r="B37" s="93"/>
      <c r="C37" s="95"/>
      <c r="D37" s="108" t="s">
        <v>89</v>
      </c>
      <c r="E37" s="105"/>
      <c r="F37" s="105"/>
      <c r="G37" s="105"/>
      <c r="H37" s="109"/>
      <c r="I37" s="104" t="s">
        <v>82</v>
      </c>
      <c r="J37" s="109"/>
      <c r="K37" s="104" t="s">
        <v>93</v>
      </c>
      <c r="L37" s="105"/>
      <c r="M37" s="105"/>
      <c r="N37" s="105"/>
      <c r="O37" s="106"/>
    </row>
    <row r="38" spans="2:15" ht="14" customHeight="1">
      <c r="B38" s="93"/>
      <c r="C38" s="95"/>
      <c r="D38" s="88">
        <v>2025</v>
      </c>
      <c r="E38" s="89"/>
      <c r="F38" s="88">
        <v>2024</v>
      </c>
      <c r="G38" s="89"/>
      <c r="H38" s="78" t="s">
        <v>22</v>
      </c>
      <c r="I38" s="99">
        <v>2024</v>
      </c>
      <c r="J38" s="99" t="s">
        <v>90</v>
      </c>
      <c r="K38" s="88">
        <v>2025</v>
      </c>
      <c r="L38" s="89"/>
      <c r="M38" s="88">
        <v>2024</v>
      </c>
      <c r="N38" s="89"/>
      <c r="O38" s="78" t="s">
        <v>22</v>
      </c>
    </row>
    <row r="39" spans="2:15" ht="14.5" thickBot="1">
      <c r="B39" s="80" t="s">
        <v>21</v>
      </c>
      <c r="C39" s="82" t="s">
        <v>24</v>
      </c>
      <c r="D39" s="90"/>
      <c r="E39" s="91"/>
      <c r="F39" s="90"/>
      <c r="G39" s="91"/>
      <c r="H39" s="79"/>
      <c r="I39" s="100"/>
      <c r="J39" s="100"/>
      <c r="K39" s="90"/>
      <c r="L39" s="91"/>
      <c r="M39" s="90"/>
      <c r="N39" s="91"/>
      <c r="O39" s="79"/>
    </row>
    <row r="40" spans="2:15" ht="14" customHeight="1">
      <c r="B40" s="80"/>
      <c r="C40" s="82"/>
      <c r="D40" s="4" t="s">
        <v>25</v>
      </c>
      <c r="E40" s="5" t="s">
        <v>2</v>
      </c>
      <c r="F40" s="4" t="s">
        <v>25</v>
      </c>
      <c r="G40" s="5" t="s">
        <v>2</v>
      </c>
      <c r="H40" s="84" t="s">
        <v>26</v>
      </c>
      <c r="I40" s="6" t="s">
        <v>25</v>
      </c>
      <c r="J40" s="86" t="s">
        <v>91</v>
      </c>
      <c r="K40" s="4" t="s">
        <v>25</v>
      </c>
      <c r="L40" s="5" t="s">
        <v>2</v>
      </c>
      <c r="M40" s="4" t="s">
        <v>25</v>
      </c>
      <c r="N40" s="5" t="s">
        <v>2</v>
      </c>
      <c r="O40" s="84" t="s">
        <v>26</v>
      </c>
    </row>
    <row r="41" spans="2:15" ht="26.5" thickBot="1">
      <c r="B41" s="81"/>
      <c r="C41" s="83"/>
      <c r="D41" s="7" t="s">
        <v>27</v>
      </c>
      <c r="E41" s="8" t="s">
        <v>28</v>
      </c>
      <c r="F41" s="7" t="s">
        <v>27</v>
      </c>
      <c r="G41" s="8" t="s">
        <v>28</v>
      </c>
      <c r="H41" s="85"/>
      <c r="I41" s="9" t="s">
        <v>27</v>
      </c>
      <c r="J41" s="87"/>
      <c r="K41" s="7" t="s">
        <v>27</v>
      </c>
      <c r="L41" s="8" t="s">
        <v>28</v>
      </c>
      <c r="M41" s="7" t="s">
        <v>27</v>
      </c>
      <c r="N41" s="8" t="s">
        <v>28</v>
      </c>
      <c r="O41" s="85"/>
    </row>
    <row r="42" spans="2:15" ht="14.5" thickBot="1">
      <c r="B42" s="59"/>
      <c r="C42" s="11" t="s">
        <v>12</v>
      </c>
      <c r="D42" s="12"/>
      <c r="E42" s="13"/>
      <c r="F42" s="12">
        <v>1</v>
      </c>
      <c r="G42" s="13">
        <v>1</v>
      </c>
      <c r="H42" s="14"/>
      <c r="I42" s="12"/>
      <c r="J42" s="14"/>
      <c r="K42" s="12">
        <v>3</v>
      </c>
      <c r="L42" s="13">
        <v>1</v>
      </c>
      <c r="M42" s="12">
        <v>3</v>
      </c>
      <c r="N42" s="13">
        <v>0.75</v>
      </c>
      <c r="O42" s="14">
        <v>0</v>
      </c>
    </row>
    <row r="43" spans="2:15" ht="14.5" thickBot="1">
      <c r="B43" s="59"/>
      <c r="C43" s="65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12">
        <v>0</v>
      </c>
      <c r="L43" s="13">
        <v>0</v>
      </c>
      <c r="M43" s="12">
        <v>1</v>
      </c>
      <c r="N43" s="13">
        <v>0.25</v>
      </c>
      <c r="O43" s="14">
        <v>-1</v>
      </c>
    </row>
    <row r="44" spans="2:15" ht="14.5" thickBot="1">
      <c r="B44" s="20" t="s">
        <v>5</v>
      </c>
      <c r="C44" s="20" t="s">
        <v>30</v>
      </c>
      <c r="D44" s="21">
        <v>0</v>
      </c>
      <c r="E44" s="22">
        <v>0</v>
      </c>
      <c r="F44" s="21">
        <v>1</v>
      </c>
      <c r="G44" s="22">
        <v>1</v>
      </c>
      <c r="H44" s="23">
        <v>-1</v>
      </c>
      <c r="I44" s="21">
        <v>0</v>
      </c>
      <c r="J44" s="22">
        <v>0</v>
      </c>
      <c r="K44" s="21">
        <v>3</v>
      </c>
      <c r="L44" s="22">
        <v>1</v>
      </c>
      <c r="M44" s="21">
        <v>4</v>
      </c>
      <c r="N44" s="22">
        <v>1</v>
      </c>
      <c r="O44" s="23">
        <v>-0.25</v>
      </c>
    </row>
    <row r="45" spans="2:15" ht="14.5" thickBot="1">
      <c r="B45" s="53"/>
      <c r="C45" s="11" t="s">
        <v>8</v>
      </c>
      <c r="D45" s="12">
        <v>342</v>
      </c>
      <c r="E45" s="13">
        <v>0.24033731553056922</v>
      </c>
      <c r="F45" s="12">
        <v>294</v>
      </c>
      <c r="G45" s="13">
        <v>0.23167848699763594</v>
      </c>
      <c r="H45" s="14">
        <v>0.16326530612244894</v>
      </c>
      <c r="I45" s="12">
        <v>268</v>
      </c>
      <c r="J45" s="14">
        <v>0.27611940298507465</v>
      </c>
      <c r="K45" s="12">
        <v>4805</v>
      </c>
      <c r="L45" s="13">
        <v>0.2271760200463335</v>
      </c>
      <c r="M45" s="12">
        <v>4220</v>
      </c>
      <c r="N45" s="13">
        <v>0.21955153217834661</v>
      </c>
      <c r="O45" s="14">
        <v>0.13862559241706163</v>
      </c>
    </row>
    <row r="46" spans="2:15" ht="14.5" thickBot="1">
      <c r="B46" s="54"/>
      <c r="C46" s="16" t="s">
        <v>10</v>
      </c>
      <c r="D46" s="17">
        <v>206</v>
      </c>
      <c r="E46" s="18">
        <v>0.14476458186929023</v>
      </c>
      <c r="F46" s="17">
        <v>143</v>
      </c>
      <c r="G46" s="18">
        <v>0.11268715524034673</v>
      </c>
      <c r="H46" s="19">
        <v>0.44055944055944063</v>
      </c>
      <c r="I46" s="17">
        <v>322</v>
      </c>
      <c r="J46" s="19">
        <v>-0.36024844720496896</v>
      </c>
      <c r="K46" s="17">
        <v>4512</v>
      </c>
      <c r="L46" s="18">
        <v>0.21332324712779538</v>
      </c>
      <c r="M46" s="17">
        <v>4451</v>
      </c>
      <c r="N46" s="18">
        <v>0.2315696373757869</v>
      </c>
      <c r="O46" s="19">
        <v>1.3704785441473799E-2</v>
      </c>
    </row>
    <row r="47" spans="2:15" ht="14.5" thickBot="1">
      <c r="B47" s="54"/>
      <c r="C47" s="11" t="s">
        <v>3</v>
      </c>
      <c r="D47" s="12">
        <v>188</v>
      </c>
      <c r="E47" s="13">
        <v>0.13211524947294448</v>
      </c>
      <c r="F47" s="12">
        <v>221</v>
      </c>
      <c r="G47" s="13">
        <v>0.17415287628053586</v>
      </c>
      <c r="H47" s="14">
        <v>-0.14932126696832582</v>
      </c>
      <c r="I47" s="12">
        <v>244</v>
      </c>
      <c r="J47" s="14">
        <v>-0.22950819672131151</v>
      </c>
      <c r="K47" s="12">
        <v>3648</v>
      </c>
      <c r="L47" s="13">
        <v>0.17247411469906859</v>
      </c>
      <c r="M47" s="12">
        <v>3029</v>
      </c>
      <c r="N47" s="13">
        <v>0.15758805473180376</v>
      </c>
      <c r="O47" s="14">
        <v>0.20435787388577098</v>
      </c>
    </row>
    <row r="48" spans="2:15" ht="14.5" thickBot="1">
      <c r="B48" s="54"/>
      <c r="C48" s="55" t="s">
        <v>4</v>
      </c>
      <c r="D48" s="17">
        <v>290</v>
      </c>
      <c r="E48" s="18">
        <v>0.20379479971890371</v>
      </c>
      <c r="F48" s="17">
        <v>270</v>
      </c>
      <c r="G48" s="18">
        <v>0.21276595744680851</v>
      </c>
      <c r="H48" s="19">
        <v>7.4074074074074181E-2</v>
      </c>
      <c r="I48" s="17">
        <v>311</v>
      </c>
      <c r="J48" s="19">
        <v>-6.7524115755627001E-2</v>
      </c>
      <c r="K48" s="17">
        <v>3283</v>
      </c>
      <c r="L48" s="18">
        <v>0.15521724741146992</v>
      </c>
      <c r="M48" s="17">
        <v>3114</v>
      </c>
      <c r="N48" s="18">
        <v>0.16201030123302637</v>
      </c>
      <c r="O48" s="19">
        <v>5.4271034039820254E-2</v>
      </c>
    </row>
    <row r="49" spans="2:15" ht="14.5" thickBot="1">
      <c r="B49" s="54"/>
      <c r="C49" s="56" t="s">
        <v>9</v>
      </c>
      <c r="D49" s="12">
        <v>276</v>
      </c>
      <c r="E49" s="13">
        <v>0.19395643007730148</v>
      </c>
      <c r="F49" s="12">
        <v>188</v>
      </c>
      <c r="G49" s="13">
        <v>0.14814814814814814</v>
      </c>
      <c r="H49" s="14">
        <v>0.46808510638297873</v>
      </c>
      <c r="I49" s="12">
        <v>345</v>
      </c>
      <c r="J49" s="14">
        <v>-0.19999999999999996</v>
      </c>
      <c r="K49" s="12">
        <v>2946</v>
      </c>
      <c r="L49" s="13">
        <v>0.13928419460072811</v>
      </c>
      <c r="M49" s="12">
        <v>2602</v>
      </c>
      <c r="N49" s="13">
        <v>0.13537276936683834</v>
      </c>
      <c r="O49" s="14">
        <v>0.13220599538816291</v>
      </c>
    </row>
    <row r="50" spans="2:15" ht="14.5" thickBot="1">
      <c r="B50" s="54"/>
      <c r="C50" s="57" t="s">
        <v>11</v>
      </c>
      <c r="D50" s="17">
        <v>75</v>
      </c>
      <c r="E50" s="18">
        <v>5.270555165144062E-2</v>
      </c>
      <c r="F50" s="17">
        <v>97</v>
      </c>
      <c r="G50" s="18">
        <v>7.6438140267927501E-2</v>
      </c>
      <c r="H50" s="19">
        <v>-0.22680412371134018</v>
      </c>
      <c r="I50" s="17">
        <v>76</v>
      </c>
      <c r="J50" s="19">
        <v>-1.3157894736842146E-2</v>
      </c>
      <c r="K50" s="17">
        <v>1331</v>
      </c>
      <c r="L50" s="18">
        <v>6.2928466739161262E-2</v>
      </c>
      <c r="M50" s="17">
        <v>863</v>
      </c>
      <c r="N50" s="18">
        <v>4.4898808594766144E-2</v>
      </c>
      <c r="O50" s="19">
        <v>0.54229432213209727</v>
      </c>
    </row>
    <row r="51" spans="2:15" ht="14.5" thickBot="1">
      <c r="B51" s="54"/>
      <c r="C51" s="11" t="s">
        <v>55</v>
      </c>
      <c r="D51" s="12">
        <v>27</v>
      </c>
      <c r="E51" s="13">
        <v>1.8973998594518624E-2</v>
      </c>
      <c r="F51" s="12">
        <v>24</v>
      </c>
      <c r="G51" s="13">
        <v>1.8912529550827423E-2</v>
      </c>
      <c r="H51" s="14">
        <v>0.125</v>
      </c>
      <c r="I51" s="12">
        <v>29</v>
      </c>
      <c r="J51" s="14">
        <v>-6.8965517241379337E-2</v>
      </c>
      <c r="K51" s="12">
        <v>315</v>
      </c>
      <c r="L51" s="13">
        <v>1.489291286463997E-2</v>
      </c>
      <c r="M51" s="12">
        <v>264</v>
      </c>
      <c r="N51" s="13">
        <v>1.3734977368503199E-2</v>
      </c>
      <c r="O51" s="14">
        <v>0.19318181818181812</v>
      </c>
    </row>
    <row r="52" spans="2:15" ht="14.5" thickBot="1">
      <c r="B52" s="54"/>
      <c r="C52" s="57" t="s">
        <v>12</v>
      </c>
      <c r="D52" s="17">
        <v>15</v>
      </c>
      <c r="E52" s="18">
        <v>1.0541110330288124E-2</v>
      </c>
      <c r="F52" s="17">
        <v>26</v>
      </c>
      <c r="G52" s="18">
        <v>2.048857368006304E-2</v>
      </c>
      <c r="H52" s="19">
        <v>-0.42307692307692313</v>
      </c>
      <c r="I52" s="17">
        <v>16</v>
      </c>
      <c r="J52" s="19">
        <v>-6.25E-2</v>
      </c>
      <c r="K52" s="17">
        <v>289</v>
      </c>
      <c r="L52" s="18">
        <v>1.3663656564701433E-2</v>
      </c>
      <c r="M52" s="17">
        <v>661</v>
      </c>
      <c r="N52" s="18">
        <v>3.4389469850684147E-2</v>
      </c>
      <c r="O52" s="19">
        <v>-0.56278366111951583</v>
      </c>
    </row>
    <row r="53" spans="2:15" ht="14.5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6</v>
      </c>
      <c r="C54" s="20" t="s">
        <v>30</v>
      </c>
      <c r="D54" s="21">
        <v>1419</v>
      </c>
      <c r="E54" s="22">
        <v>0.99718903724525654</v>
      </c>
      <c r="F54" s="21">
        <v>1263</v>
      </c>
      <c r="G54" s="22">
        <v>0.99527186761229314</v>
      </c>
      <c r="H54" s="23">
        <v>0.12351543942992871</v>
      </c>
      <c r="I54" s="21">
        <v>1611</v>
      </c>
      <c r="J54" s="22">
        <v>-0.11918063314711358</v>
      </c>
      <c r="K54" s="21">
        <v>21129</v>
      </c>
      <c r="L54" s="22">
        <v>0.99895986005389836</v>
      </c>
      <c r="M54" s="21">
        <v>19204</v>
      </c>
      <c r="N54" s="22">
        <v>0.99911555069975555</v>
      </c>
      <c r="O54" s="23">
        <v>0.10023953343053527</v>
      </c>
    </row>
    <row r="55" spans="2:15" ht="14.5" thickBot="1">
      <c r="B55" s="20" t="s">
        <v>44</v>
      </c>
      <c r="C55" s="63" t="s">
        <v>30</v>
      </c>
      <c r="D55" s="21">
        <v>4</v>
      </c>
      <c r="E55" s="22">
        <v>1</v>
      </c>
      <c r="F55" s="21">
        <v>5</v>
      </c>
      <c r="G55" s="22">
        <v>1</v>
      </c>
      <c r="H55" s="23">
        <v>-0.19999999999999996</v>
      </c>
      <c r="I55" s="21">
        <v>1</v>
      </c>
      <c r="J55" s="22">
        <v>3</v>
      </c>
      <c r="K55" s="21">
        <v>19</v>
      </c>
      <c r="L55" s="22">
        <v>1</v>
      </c>
      <c r="M55" s="21">
        <v>13</v>
      </c>
      <c r="N55" s="22">
        <v>1</v>
      </c>
      <c r="O55" s="23">
        <v>0.46153846153846145</v>
      </c>
    </row>
    <row r="56" spans="2:15" ht="14.5" thickBot="1">
      <c r="B56" s="111" t="s">
        <v>30</v>
      </c>
      <c r="C56" s="112" t="s">
        <v>30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60" t="s">
        <v>39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102" t="s">
        <v>42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</row>
    <row r="60" spans="2:15" ht="14.5" thickBot="1">
      <c r="B60" s="110" t="s">
        <v>43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  <row r="61" spans="2:15">
      <c r="B61" s="92" t="s">
        <v>21</v>
      </c>
      <c r="C61" s="94" t="s">
        <v>1</v>
      </c>
      <c r="D61" s="96" t="s">
        <v>88</v>
      </c>
      <c r="E61" s="97"/>
      <c r="F61" s="97"/>
      <c r="G61" s="97"/>
      <c r="H61" s="98"/>
      <c r="I61" s="101" t="s">
        <v>81</v>
      </c>
      <c r="J61" s="98"/>
      <c r="K61" s="101" t="s">
        <v>92</v>
      </c>
      <c r="L61" s="97"/>
      <c r="M61" s="97"/>
      <c r="N61" s="97"/>
      <c r="O61" s="107"/>
    </row>
    <row r="62" spans="2:15" ht="14.5" thickBot="1">
      <c r="B62" s="93"/>
      <c r="C62" s="95"/>
      <c r="D62" s="108" t="s">
        <v>89</v>
      </c>
      <c r="E62" s="105"/>
      <c r="F62" s="105"/>
      <c r="G62" s="105"/>
      <c r="H62" s="109"/>
      <c r="I62" s="104" t="s">
        <v>82</v>
      </c>
      <c r="J62" s="109"/>
      <c r="K62" s="104" t="s">
        <v>93</v>
      </c>
      <c r="L62" s="105"/>
      <c r="M62" s="105"/>
      <c r="N62" s="105"/>
      <c r="O62" s="106"/>
    </row>
    <row r="63" spans="2:15" ht="15" customHeight="1">
      <c r="B63" s="93"/>
      <c r="C63" s="95"/>
      <c r="D63" s="88">
        <v>2025</v>
      </c>
      <c r="E63" s="89"/>
      <c r="F63" s="88">
        <v>2024</v>
      </c>
      <c r="G63" s="89"/>
      <c r="H63" s="78" t="s">
        <v>22</v>
      </c>
      <c r="I63" s="99">
        <v>2024</v>
      </c>
      <c r="J63" s="99" t="s">
        <v>90</v>
      </c>
      <c r="K63" s="88">
        <v>2025</v>
      </c>
      <c r="L63" s="89"/>
      <c r="M63" s="88">
        <v>2024</v>
      </c>
      <c r="N63" s="89"/>
      <c r="O63" s="78" t="s">
        <v>22</v>
      </c>
    </row>
    <row r="64" spans="2:15" ht="14.4" customHeight="1" thickBot="1">
      <c r="B64" s="80" t="s">
        <v>21</v>
      </c>
      <c r="C64" s="82" t="s">
        <v>24</v>
      </c>
      <c r="D64" s="90"/>
      <c r="E64" s="91"/>
      <c r="F64" s="90"/>
      <c r="G64" s="91"/>
      <c r="H64" s="79"/>
      <c r="I64" s="100"/>
      <c r="J64" s="100"/>
      <c r="K64" s="90"/>
      <c r="L64" s="91"/>
      <c r="M64" s="90"/>
      <c r="N64" s="91"/>
      <c r="O64" s="79"/>
    </row>
    <row r="65" spans="2:15" ht="15" customHeight="1">
      <c r="B65" s="80"/>
      <c r="C65" s="82"/>
      <c r="D65" s="4" t="s">
        <v>25</v>
      </c>
      <c r="E65" s="5" t="s">
        <v>2</v>
      </c>
      <c r="F65" s="4" t="s">
        <v>25</v>
      </c>
      <c r="G65" s="5" t="s">
        <v>2</v>
      </c>
      <c r="H65" s="84" t="s">
        <v>26</v>
      </c>
      <c r="I65" s="6" t="s">
        <v>25</v>
      </c>
      <c r="J65" s="86" t="s">
        <v>91</v>
      </c>
      <c r="K65" s="4" t="s">
        <v>25</v>
      </c>
      <c r="L65" s="5" t="s">
        <v>2</v>
      </c>
      <c r="M65" s="4" t="s">
        <v>25</v>
      </c>
      <c r="N65" s="5" t="s">
        <v>2</v>
      </c>
      <c r="O65" s="84" t="s">
        <v>26</v>
      </c>
    </row>
    <row r="66" spans="2:15" ht="14.25" customHeight="1" thickBot="1">
      <c r="B66" s="81"/>
      <c r="C66" s="83"/>
      <c r="D66" s="7" t="s">
        <v>27</v>
      </c>
      <c r="E66" s="8" t="s">
        <v>28</v>
      </c>
      <c r="F66" s="7" t="s">
        <v>27</v>
      </c>
      <c r="G66" s="8" t="s">
        <v>28</v>
      </c>
      <c r="H66" s="85"/>
      <c r="I66" s="9" t="s">
        <v>27</v>
      </c>
      <c r="J66" s="87"/>
      <c r="K66" s="7" t="s">
        <v>27</v>
      </c>
      <c r="L66" s="8" t="s">
        <v>28</v>
      </c>
      <c r="M66" s="7" t="s">
        <v>27</v>
      </c>
      <c r="N66" s="8" t="s">
        <v>28</v>
      </c>
      <c r="O66" s="85"/>
    </row>
    <row r="67" spans="2:15" ht="14.5" thickBot="1">
      <c r="B67" s="53"/>
      <c r="C67" s="11" t="s">
        <v>12</v>
      </c>
      <c r="D67" s="12">
        <v>293</v>
      </c>
      <c r="E67" s="13">
        <v>0.48996655518394649</v>
      </c>
      <c r="F67" s="12">
        <v>268</v>
      </c>
      <c r="G67" s="13">
        <v>0.5955555555555555</v>
      </c>
      <c r="H67" s="14">
        <v>9.3283582089552342E-2</v>
      </c>
      <c r="I67" s="12">
        <v>117</v>
      </c>
      <c r="J67" s="14">
        <v>1.5042735042735043</v>
      </c>
      <c r="K67" s="12">
        <v>1592</v>
      </c>
      <c r="L67" s="13">
        <v>0.50895140664961636</v>
      </c>
      <c r="M67" s="12">
        <v>1965</v>
      </c>
      <c r="N67" s="13">
        <v>0.56046776953793498</v>
      </c>
      <c r="O67" s="14">
        <v>-0.18982188295165392</v>
      </c>
    </row>
    <row r="68" spans="2:15" ht="14.5" thickBot="1">
      <c r="B68" s="54"/>
      <c r="C68" s="16" t="s">
        <v>9</v>
      </c>
      <c r="D68" s="17">
        <v>115</v>
      </c>
      <c r="E68" s="18">
        <v>0.19230769230769232</v>
      </c>
      <c r="F68" s="17">
        <v>44</v>
      </c>
      <c r="G68" s="18">
        <v>9.7777777777777783E-2</v>
      </c>
      <c r="H68" s="19">
        <v>1.6136363636363638</v>
      </c>
      <c r="I68" s="17">
        <v>55</v>
      </c>
      <c r="J68" s="19">
        <v>1.0909090909090908</v>
      </c>
      <c r="K68" s="17">
        <v>488</v>
      </c>
      <c r="L68" s="18">
        <v>0.15601023017902813</v>
      </c>
      <c r="M68" s="17">
        <v>457</v>
      </c>
      <c r="N68" s="18">
        <v>0.13034797490017114</v>
      </c>
      <c r="O68" s="19">
        <v>6.7833698030634659E-2</v>
      </c>
    </row>
    <row r="69" spans="2:15" ht="14.5" thickBot="1">
      <c r="B69" s="54"/>
      <c r="C69" s="11" t="s">
        <v>4</v>
      </c>
      <c r="D69" s="12">
        <v>81</v>
      </c>
      <c r="E69" s="13">
        <v>0.1354515050167224</v>
      </c>
      <c r="F69" s="12">
        <v>46</v>
      </c>
      <c r="G69" s="13">
        <v>0.10222222222222223</v>
      </c>
      <c r="H69" s="14">
        <v>0.76086956521739135</v>
      </c>
      <c r="I69" s="12"/>
      <c r="J69" s="14"/>
      <c r="K69" s="12">
        <v>435</v>
      </c>
      <c r="L69" s="13">
        <v>0.13906649616368286</v>
      </c>
      <c r="M69" s="12">
        <v>423</v>
      </c>
      <c r="N69" s="13">
        <v>0.12065031374786081</v>
      </c>
      <c r="O69" s="14">
        <v>2.8368794326241176E-2</v>
      </c>
    </row>
    <row r="70" spans="2:15" ht="14.4" customHeight="1" thickBot="1">
      <c r="B70" s="54"/>
      <c r="C70" s="55" t="s">
        <v>37</v>
      </c>
      <c r="D70" s="17">
        <v>37</v>
      </c>
      <c r="E70" s="18">
        <v>6.1872909698996656E-2</v>
      </c>
      <c r="F70" s="17">
        <v>15</v>
      </c>
      <c r="G70" s="18">
        <v>3.3333333333333333E-2</v>
      </c>
      <c r="H70" s="19">
        <v>1.4666666666666668</v>
      </c>
      <c r="I70" s="17"/>
      <c r="J70" s="19"/>
      <c r="K70" s="17">
        <v>179</v>
      </c>
      <c r="L70" s="18">
        <v>5.7225063938618925E-2</v>
      </c>
      <c r="M70" s="17">
        <v>212</v>
      </c>
      <c r="N70" s="18">
        <v>6.0467769537934972E-2</v>
      </c>
      <c r="O70" s="19">
        <v>-0.15566037735849059</v>
      </c>
    </row>
    <row r="71" spans="2:15" ht="14.4" customHeight="1" thickBot="1">
      <c r="B71" s="54"/>
      <c r="C71" s="56" t="s">
        <v>3</v>
      </c>
      <c r="D71" s="12">
        <v>18</v>
      </c>
      <c r="E71" s="13">
        <v>3.0100334448160536E-2</v>
      </c>
      <c r="F71" s="12">
        <v>12</v>
      </c>
      <c r="G71" s="13">
        <v>2.6666666666666668E-2</v>
      </c>
      <c r="H71" s="14">
        <v>0.5</v>
      </c>
      <c r="I71" s="12">
        <v>7</v>
      </c>
      <c r="J71" s="14">
        <v>1.5714285714285716</v>
      </c>
      <c r="K71" s="12">
        <v>91</v>
      </c>
      <c r="L71" s="13">
        <v>2.9092071611253198E-2</v>
      </c>
      <c r="M71" s="12">
        <v>93</v>
      </c>
      <c r="N71" s="13">
        <v>2.652595550484883E-2</v>
      </c>
      <c r="O71" s="14">
        <v>-2.1505376344086002E-2</v>
      </c>
    </row>
    <row r="72" spans="2:15" ht="14.4" customHeight="1" thickBot="1">
      <c r="B72" s="54"/>
      <c r="C72" s="57" t="s">
        <v>11</v>
      </c>
      <c r="D72" s="17">
        <v>8</v>
      </c>
      <c r="E72" s="18">
        <v>1.3377926421404682E-2</v>
      </c>
      <c r="F72" s="17">
        <v>29</v>
      </c>
      <c r="G72" s="18">
        <v>6.4444444444444443E-2</v>
      </c>
      <c r="H72" s="19">
        <v>-0.72413793103448276</v>
      </c>
      <c r="I72" s="17">
        <v>8</v>
      </c>
      <c r="J72" s="19">
        <v>0</v>
      </c>
      <c r="K72" s="17">
        <v>69</v>
      </c>
      <c r="L72" s="18">
        <v>2.2058823529411766E-2</v>
      </c>
      <c r="M72" s="17">
        <v>106</v>
      </c>
      <c r="N72" s="18">
        <v>3.0233884768967486E-2</v>
      </c>
      <c r="O72" s="19">
        <v>-0.34905660377358494</v>
      </c>
    </row>
    <row r="73" spans="2:15" ht="14.4" customHeight="1" thickBot="1">
      <c r="B73" s="54"/>
      <c r="C73" s="11" t="s">
        <v>62</v>
      </c>
      <c r="D73" s="12">
        <v>2</v>
      </c>
      <c r="E73" s="13">
        <v>3.3444816053511705E-3</v>
      </c>
      <c r="F73" s="12">
        <v>2</v>
      </c>
      <c r="G73" s="13">
        <v>4.4444444444444444E-3</v>
      </c>
      <c r="H73" s="14">
        <v>0</v>
      </c>
      <c r="I73" s="12">
        <v>5</v>
      </c>
      <c r="J73" s="14">
        <v>-0.6</v>
      </c>
      <c r="K73" s="12">
        <v>51</v>
      </c>
      <c r="L73" s="13">
        <v>1.6304347826086956E-2</v>
      </c>
      <c r="M73" s="12">
        <v>31</v>
      </c>
      <c r="N73" s="13">
        <v>8.8419851682829433E-3</v>
      </c>
      <c r="O73" s="14">
        <v>0.64516129032258074</v>
      </c>
    </row>
    <row r="74" spans="2:15" ht="14.5" thickBot="1">
      <c r="B74" s="54"/>
      <c r="C74" s="57" t="s">
        <v>29</v>
      </c>
      <c r="D74" s="17">
        <v>44</v>
      </c>
      <c r="E74" s="18">
        <v>7.3578595317725745E-2</v>
      </c>
      <c r="F74" s="17">
        <v>34</v>
      </c>
      <c r="G74" s="18">
        <v>7.5555555555555556E-2</v>
      </c>
      <c r="H74" s="19">
        <v>0.29411764705882359</v>
      </c>
      <c r="I74" s="17">
        <v>19</v>
      </c>
      <c r="J74" s="19">
        <v>1.3157894736842106</v>
      </c>
      <c r="K74" s="17">
        <v>223</v>
      </c>
      <c r="L74" s="18">
        <v>7.1291560102301796E-2</v>
      </c>
      <c r="M74" s="17">
        <v>219</v>
      </c>
      <c r="N74" s="18">
        <v>6.2464346833998846E-2</v>
      </c>
      <c r="O74" s="19">
        <v>1.8264840182648401E-2</v>
      </c>
    </row>
    <row r="75" spans="2:15" ht="15" customHeight="1" thickBot="1">
      <c r="B75" s="20" t="s">
        <v>5</v>
      </c>
      <c r="C75" s="20" t="s">
        <v>30</v>
      </c>
      <c r="D75" s="21">
        <v>598</v>
      </c>
      <c r="E75" s="22">
        <v>0.99999999999999989</v>
      </c>
      <c r="F75" s="21">
        <v>450</v>
      </c>
      <c r="G75" s="22">
        <v>0.99999999999999978</v>
      </c>
      <c r="H75" s="23">
        <v>0.32888888888888879</v>
      </c>
      <c r="I75" s="21">
        <v>211</v>
      </c>
      <c r="J75" s="22">
        <v>8.2332778332778354</v>
      </c>
      <c r="K75" s="21">
        <v>3128</v>
      </c>
      <c r="L75" s="22">
        <v>1.0000000000000002</v>
      </c>
      <c r="M75" s="21">
        <v>3506</v>
      </c>
      <c r="N75" s="22">
        <v>0.99999999999999967</v>
      </c>
      <c r="O75" s="23">
        <v>-0.10781517398745011</v>
      </c>
    </row>
    <row r="76" spans="2:15" ht="14.5" thickBot="1">
      <c r="B76" s="53"/>
      <c r="C76" s="11" t="s">
        <v>10</v>
      </c>
      <c r="D76" s="12">
        <v>158</v>
      </c>
      <c r="E76" s="13">
        <v>0.23133235724743778</v>
      </c>
      <c r="F76" s="12">
        <v>120</v>
      </c>
      <c r="G76" s="13">
        <v>0.20654044750430292</v>
      </c>
      <c r="H76" s="14">
        <v>0.31666666666666665</v>
      </c>
      <c r="I76" s="12">
        <v>117</v>
      </c>
      <c r="J76" s="14">
        <v>0.35042735042735051</v>
      </c>
      <c r="K76" s="12">
        <v>1224</v>
      </c>
      <c r="L76" s="13">
        <v>0.21526556454449525</v>
      </c>
      <c r="M76" s="12">
        <v>1119</v>
      </c>
      <c r="N76" s="13">
        <v>0.20869078701976873</v>
      </c>
      <c r="O76" s="14">
        <v>9.3833780160857971E-2</v>
      </c>
    </row>
    <row r="77" spans="2:15" ht="15" customHeight="1" thickBot="1">
      <c r="B77" s="54"/>
      <c r="C77" s="16" t="s">
        <v>4</v>
      </c>
      <c r="D77" s="17">
        <v>137</v>
      </c>
      <c r="E77" s="18">
        <v>0.20058565153733529</v>
      </c>
      <c r="F77" s="17">
        <v>141</v>
      </c>
      <c r="G77" s="18">
        <v>0.24268502581755594</v>
      </c>
      <c r="H77" s="19">
        <v>-2.8368794326241176E-2</v>
      </c>
      <c r="I77" s="17">
        <v>104</v>
      </c>
      <c r="J77" s="19">
        <v>0.31730769230769229</v>
      </c>
      <c r="K77" s="17">
        <v>1146</v>
      </c>
      <c r="L77" s="18">
        <v>0.20154766092156173</v>
      </c>
      <c r="M77" s="17">
        <v>1163</v>
      </c>
      <c r="N77" s="18">
        <v>0.21689668034315554</v>
      </c>
      <c r="O77" s="19">
        <v>-1.4617368873602765E-2</v>
      </c>
    </row>
    <row r="78" spans="2:15" ht="14.5" thickBot="1">
      <c r="B78" s="54"/>
      <c r="C78" s="11" t="s">
        <v>8</v>
      </c>
      <c r="D78" s="12">
        <v>127</v>
      </c>
      <c r="E78" s="13">
        <v>0.18594436310395315</v>
      </c>
      <c r="F78" s="12">
        <v>104</v>
      </c>
      <c r="G78" s="13">
        <v>0.17900172117039587</v>
      </c>
      <c r="H78" s="14">
        <v>0.22115384615384626</v>
      </c>
      <c r="I78" s="12">
        <v>107</v>
      </c>
      <c r="J78" s="14">
        <v>0.18691588785046731</v>
      </c>
      <c r="K78" s="12">
        <v>1086</v>
      </c>
      <c r="L78" s="13">
        <v>0.19099542736545902</v>
      </c>
      <c r="M78" s="12">
        <v>989</v>
      </c>
      <c r="N78" s="13">
        <v>0.1844461022006714</v>
      </c>
      <c r="O78" s="14">
        <v>9.8078867542972681E-2</v>
      </c>
    </row>
    <row r="79" spans="2:15" ht="15" customHeight="1" thickBot="1">
      <c r="B79" s="54"/>
      <c r="C79" s="55" t="s">
        <v>9</v>
      </c>
      <c r="D79" s="17">
        <v>84</v>
      </c>
      <c r="E79" s="18">
        <v>0.12298682284040996</v>
      </c>
      <c r="F79" s="17">
        <v>71</v>
      </c>
      <c r="G79" s="18">
        <v>0.12220309810671257</v>
      </c>
      <c r="H79" s="19">
        <v>0.18309859154929575</v>
      </c>
      <c r="I79" s="17">
        <v>63</v>
      </c>
      <c r="J79" s="19">
        <v>0.33333333333333326</v>
      </c>
      <c r="K79" s="17">
        <v>948</v>
      </c>
      <c r="L79" s="18">
        <v>0.16672529018642279</v>
      </c>
      <c r="M79" s="17">
        <v>989</v>
      </c>
      <c r="N79" s="18">
        <v>0.1844461022006714</v>
      </c>
      <c r="O79" s="19">
        <v>-4.1456016177957578E-2</v>
      </c>
    </row>
    <row r="80" spans="2:15" ht="14.5" thickBot="1">
      <c r="B80" s="54"/>
      <c r="C80" s="56" t="s">
        <v>3</v>
      </c>
      <c r="D80" s="12">
        <v>80</v>
      </c>
      <c r="E80" s="13">
        <v>0.1171303074670571</v>
      </c>
      <c r="F80" s="12">
        <v>74</v>
      </c>
      <c r="G80" s="13">
        <v>0.12736660929432014</v>
      </c>
      <c r="H80" s="14">
        <v>8.1081081081081141E-2</v>
      </c>
      <c r="I80" s="12">
        <v>49</v>
      </c>
      <c r="J80" s="14">
        <v>0.63265306122448983</v>
      </c>
      <c r="K80" s="12">
        <v>643</v>
      </c>
      <c r="L80" s="13">
        <v>0.11308476960956736</v>
      </c>
      <c r="M80" s="12">
        <v>556</v>
      </c>
      <c r="N80" s="13">
        <v>0.10369265199552406</v>
      </c>
      <c r="O80" s="14">
        <v>0.15647482014388481</v>
      </c>
    </row>
    <row r="81" spans="2:15" ht="15" customHeight="1" thickBot="1">
      <c r="B81" s="54"/>
      <c r="C81" s="57" t="s">
        <v>11</v>
      </c>
      <c r="D81" s="17">
        <v>70</v>
      </c>
      <c r="E81" s="18">
        <v>0.10248901903367497</v>
      </c>
      <c r="F81" s="17">
        <v>44</v>
      </c>
      <c r="G81" s="18">
        <v>7.5731497418244406E-2</v>
      </c>
      <c r="H81" s="19">
        <v>0.59090909090909083</v>
      </c>
      <c r="I81" s="17">
        <v>30</v>
      </c>
      <c r="J81" s="19">
        <v>1.3333333333333335</v>
      </c>
      <c r="K81" s="17">
        <v>433</v>
      </c>
      <c r="L81" s="18">
        <v>7.6151952163207873E-2</v>
      </c>
      <c r="M81" s="17">
        <v>326</v>
      </c>
      <c r="N81" s="18">
        <v>6.0798209623274896E-2</v>
      </c>
      <c r="O81" s="19">
        <v>0.32822085889570563</v>
      </c>
    </row>
    <row r="82" spans="2:15" ht="15" customHeight="1" thickBot="1">
      <c r="B82" s="54"/>
      <c r="C82" s="11" t="s">
        <v>12</v>
      </c>
      <c r="D82" s="12">
        <v>26</v>
      </c>
      <c r="E82" s="13">
        <v>3.8067349926793559E-2</v>
      </c>
      <c r="F82" s="12">
        <v>27</v>
      </c>
      <c r="G82" s="13">
        <v>4.6471600688468159E-2</v>
      </c>
      <c r="H82" s="14">
        <v>-3.703703703703709E-2</v>
      </c>
      <c r="I82" s="12">
        <v>13</v>
      </c>
      <c r="J82" s="14">
        <v>1</v>
      </c>
      <c r="K82" s="12">
        <v>182</v>
      </c>
      <c r="L82" s="13">
        <v>3.200844178684488E-2</v>
      </c>
      <c r="M82" s="12">
        <v>184</v>
      </c>
      <c r="N82" s="13">
        <v>3.4315553897799327E-2</v>
      </c>
      <c r="O82" s="14">
        <v>-1.0869565217391353E-2</v>
      </c>
    </row>
    <row r="83" spans="2:15" ht="15" customHeight="1" thickBot="1">
      <c r="B83" s="54"/>
      <c r="C83" s="57" t="s">
        <v>29</v>
      </c>
      <c r="D83" s="17">
        <v>1</v>
      </c>
      <c r="E83" s="18">
        <v>1.4641288433382138E-3</v>
      </c>
      <c r="F83" s="17">
        <v>0</v>
      </c>
      <c r="G83" s="18">
        <v>0</v>
      </c>
      <c r="H83" s="19"/>
      <c r="I83" s="17">
        <v>3</v>
      </c>
      <c r="J83" s="19">
        <v>-0.66666666666666674</v>
      </c>
      <c r="K83" s="17">
        <v>24</v>
      </c>
      <c r="L83" s="18">
        <v>4.2208934224410837E-3</v>
      </c>
      <c r="M83" s="17">
        <v>36</v>
      </c>
      <c r="N83" s="18">
        <v>6.713912719134651E-3</v>
      </c>
      <c r="O83" s="19">
        <v>-0.33333333333333337</v>
      </c>
    </row>
    <row r="84" spans="2:15" ht="15" customHeight="1" thickBot="1">
      <c r="B84" s="20" t="s">
        <v>6</v>
      </c>
      <c r="C84" s="20" t="s">
        <v>30</v>
      </c>
      <c r="D84" s="21">
        <v>683</v>
      </c>
      <c r="E84" s="22">
        <v>1</v>
      </c>
      <c r="F84" s="21">
        <v>581</v>
      </c>
      <c r="G84" s="22">
        <v>1</v>
      </c>
      <c r="H84" s="23">
        <v>0.17555938037865748</v>
      </c>
      <c r="I84" s="21">
        <v>486</v>
      </c>
      <c r="J84" s="22">
        <v>0.40534979423868323</v>
      </c>
      <c r="K84" s="21">
        <v>5686</v>
      </c>
      <c r="L84" s="22">
        <v>1</v>
      </c>
      <c r="M84" s="21">
        <v>5362</v>
      </c>
      <c r="N84" s="22">
        <v>1</v>
      </c>
      <c r="O84" s="23">
        <v>6.0425214472211941E-2</v>
      </c>
    </row>
    <row r="85" spans="2:15" ht="14.5" thickBot="1">
      <c r="B85" s="20" t="s">
        <v>44</v>
      </c>
      <c r="C85" s="20" t="s">
        <v>30</v>
      </c>
      <c r="D85" s="21">
        <v>6</v>
      </c>
      <c r="E85" s="22">
        <v>1</v>
      </c>
      <c r="F85" s="21">
        <v>0</v>
      </c>
      <c r="G85" s="22">
        <v>1</v>
      </c>
      <c r="H85" s="23"/>
      <c r="I85" s="21">
        <v>5</v>
      </c>
      <c r="J85" s="22">
        <v>0.19999999999999996</v>
      </c>
      <c r="K85" s="21">
        <v>14</v>
      </c>
      <c r="L85" s="22">
        <v>1</v>
      </c>
      <c r="M85" s="21">
        <v>1</v>
      </c>
      <c r="N85" s="22">
        <v>1</v>
      </c>
      <c r="O85" s="23">
        <v>13</v>
      </c>
    </row>
    <row r="86" spans="2:15" ht="15" customHeight="1" thickBot="1">
      <c r="B86" s="74"/>
      <c r="C86" s="75" t="s">
        <v>30</v>
      </c>
      <c r="D86" s="24">
        <v>1287</v>
      </c>
      <c r="E86" s="25">
        <v>1</v>
      </c>
      <c r="F86" s="24">
        <v>1031</v>
      </c>
      <c r="G86" s="25">
        <v>1</v>
      </c>
      <c r="H86" s="26">
        <v>0.24830261881668281</v>
      </c>
      <c r="I86" s="24">
        <v>742</v>
      </c>
      <c r="J86" s="26">
        <v>0.73450134770889486</v>
      </c>
      <c r="K86" s="24">
        <v>8828</v>
      </c>
      <c r="L86" s="25">
        <v>1</v>
      </c>
      <c r="M86" s="24">
        <v>8869</v>
      </c>
      <c r="N86" s="25">
        <v>1</v>
      </c>
      <c r="O86" s="26">
        <v>-4.6228436125831385E-3</v>
      </c>
    </row>
    <row r="87" spans="2:15">
      <c r="B87" s="60" t="s">
        <v>39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  <mergeCell ref="K6:L7"/>
    <mergeCell ref="D6:E7"/>
    <mergeCell ref="H8:H9"/>
    <mergeCell ref="J8:J9"/>
    <mergeCell ref="O8:O9"/>
    <mergeCell ref="I5:J5"/>
    <mergeCell ref="F6:G7"/>
    <mergeCell ref="B30:C30"/>
    <mergeCell ref="I6:I7"/>
    <mergeCell ref="J6:J7"/>
    <mergeCell ref="C7:C9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</mergeCells>
  <phoneticPr fontId="4" type="noConversion"/>
  <conditionalFormatting sqref="D10:O17">
    <cfRule type="cellIs" dxfId="50" priority="37" operator="equal">
      <formula>0</formula>
    </cfRule>
  </conditionalFormatting>
  <conditionalFormatting sqref="D19:O27">
    <cfRule type="cellIs" dxfId="49" priority="42" operator="equal">
      <formula>0</formula>
    </cfRule>
  </conditionalFormatting>
  <conditionalFormatting sqref="D42:O43">
    <cfRule type="cellIs" dxfId="48" priority="32" operator="equal">
      <formula>0</formula>
    </cfRule>
  </conditionalFormatting>
  <conditionalFormatting sqref="D45:O53">
    <cfRule type="cellIs" dxfId="47" priority="21" operator="equal">
      <formula>0</formula>
    </cfRule>
  </conditionalFormatting>
  <conditionalFormatting sqref="D67:O74">
    <cfRule type="cellIs" dxfId="46" priority="9" operator="equal">
      <formula>0</formula>
    </cfRule>
  </conditionalFormatting>
  <conditionalFormatting sqref="D76:O83">
    <cfRule type="cellIs" dxfId="45" priority="3" operator="equal">
      <formula>0</formula>
    </cfRule>
  </conditionalFormatting>
  <conditionalFormatting sqref="H42:H55 O42:O55">
    <cfRule type="cellIs" dxfId="44" priority="19" operator="lessThan">
      <formula>0</formula>
    </cfRule>
  </conditionalFormatting>
  <conditionalFormatting sqref="H67:H85 O67:O85">
    <cfRule type="cellIs" dxfId="43" priority="1" operator="lessThan">
      <formula>0</formula>
    </cfRule>
  </conditionalFormatting>
  <conditionalFormatting sqref="J10:J17 H10:H29 O10:O29">
    <cfRule type="cellIs" dxfId="42" priority="41" operator="lessThan">
      <formula>0</formula>
    </cfRule>
  </conditionalFormatting>
  <conditionalFormatting sqref="J19:J27">
    <cfRule type="cellIs" dxfId="41" priority="46" operator="lessThan">
      <formula>0</formula>
    </cfRule>
  </conditionalFormatting>
  <conditionalFormatting sqref="J42:J43">
    <cfRule type="cellIs" dxfId="40" priority="36" operator="lessThan">
      <formula>0</formula>
    </cfRule>
  </conditionalFormatting>
  <conditionalFormatting sqref="J45:J53">
    <cfRule type="cellIs" dxfId="39" priority="25" operator="lessThan">
      <formula>0</formula>
    </cfRule>
  </conditionalFormatting>
  <conditionalFormatting sqref="J67:J74">
    <cfRule type="cellIs" dxfId="38" priority="13" operator="lessThan">
      <formula>0</formula>
    </cfRule>
  </conditionalFormatting>
  <conditionalFormatting sqref="J76:J83">
    <cfRule type="cellIs" dxfId="37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O1" sqref="O1"/>
    </sheetView>
  </sheetViews>
  <sheetFormatPr defaultColWidth="9.08984375" defaultRowHeight="14"/>
  <cols>
    <col min="1" max="1" width="1.08984375" style="37" customWidth="1"/>
    <col min="2" max="2" width="15.453125" style="37" bestFit="1" customWidth="1"/>
    <col min="3" max="3" width="18.6328125" style="37" customWidth="1"/>
    <col min="4" max="9" width="9" style="37" customWidth="1"/>
    <col min="10" max="10" width="11.90625" style="37" customWidth="1"/>
    <col min="11" max="14" width="9" style="37" customWidth="1"/>
    <col min="15" max="15" width="11.632812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>
      <c r="B2" s="102" t="s">
        <v>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5" thickBot="1">
      <c r="B3" s="110" t="s">
        <v>20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>
      <c r="B4" s="92" t="s">
        <v>21</v>
      </c>
      <c r="C4" s="94" t="s">
        <v>1</v>
      </c>
      <c r="D4" s="96" t="s">
        <v>88</v>
      </c>
      <c r="E4" s="97"/>
      <c r="F4" s="97"/>
      <c r="G4" s="97"/>
      <c r="H4" s="98"/>
      <c r="I4" s="101" t="s">
        <v>81</v>
      </c>
      <c r="J4" s="98"/>
      <c r="K4" s="101" t="s">
        <v>92</v>
      </c>
      <c r="L4" s="97"/>
      <c r="M4" s="97"/>
      <c r="N4" s="97"/>
      <c r="O4" s="107"/>
    </row>
    <row r="5" spans="2:15" ht="14.4" customHeight="1" thickBot="1">
      <c r="B5" s="93"/>
      <c r="C5" s="95"/>
      <c r="D5" s="108" t="s">
        <v>89</v>
      </c>
      <c r="E5" s="105"/>
      <c r="F5" s="105"/>
      <c r="G5" s="105"/>
      <c r="H5" s="109"/>
      <c r="I5" s="104" t="s">
        <v>82</v>
      </c>
      <c r="J5" s="109"/>
      <c r="K5" s="104" t="s">
        <v>93</v>
      </c>
      <c r="L5" s="105"/>
      <c r="M5" s="105"/>
      <c r="N5" s="105"/>
      <c r="O5" s="106"/>
    </row>
    <row r="6" spans="2:15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22</v>
      </c>
      <c r="I6" s="99">
        <v>2024</v>
      </c>
      <c r="J6" s="99" t="s">
        <v>90</v>
      </c>
      <c r="K6" s="88">
        <v>2025</v>
      </c>
      <c r="L6" s="89"/>
      <c r="M6" s="88">
        <v>2024</v>
      </c>
      <c r="N6" s="89"/>
      <c r="O6" s="78" t="s">
        <v>22</v>
      </c>
    </row>
    <row r="7" spans="2:15" ht="15" customHeight="1" thickBot="1">
      <c r="B7" s="80" t="s">
        <v>21</v>
      </c>
      <c r="C7" s="82" t="s">
        <v>24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5" customHeight="1">
      <c r="B8" s="80"/>
      <c r="C8" s="82"/>
      <c r="D8" s="4" t="s">
        <v>25</v>
      </c>
      <c r="E8" s="5" t="s">
        <v>2</v>
      </c>
      <c r="F8" s="4" t="s">
        <v>25</v>
      </c>
      <c r="G8" s="5" t="s">
        <v>2</v>
      </c>
      <c r="H8" s="84" t="s">
        <v>26</v>
      </c>
      <c r="I8" s="6" t="s">
        <v>25</v>
      </c>
      <c r="J8" s="86" t="s">
        <v>91</v>
      </c>
      <c r="K8" s="4" t="s">
        <v>25</v>
      </c>
      <c r="L8" s="5" t="s">
        <v>2</v>
      </c>
      <c r="M8" s="4" t="s">
        <v>25</v>
      </c>
      <c r="N8" s="5" t="s">
        <v>2</v>
      </c>
      <c r="O8" s="84" t="s">
        <v>26</v>
      </c>
    </row>
    <row r="9" spans="2:15" ht="15" customHeight="1" thickBot="1">
      <c r="B9" s="81"/>
      <c r="C9" s="83"/>
      <c r="D9" s="7" t="s">
        <v>27</v>
      </c>
      <c r="E9" s="8" t="s">
        <v>28</v>
      </c>
      <c r="F9" s="7" t="s">
        <v>27</v>
      </c>
      <c r="G9" s="8" t="s">
        <v>28</v>
      </c>
      <c r="H9" s="85"/>
      <c r="I9" s="9" t="s">
        <v>27</v>
      </c>
      <c r="J9" s="87"/>
      <c r="K9" s="7" t="s">
        <v>27</v>
      </c>
      <c r="L9" s="8" t="s">
        <v>28</v>
      </c>
      <c r="M9" s="7" t="s">
        <v>27</v>
      </c>
      <c r="N9" s="8" t="s">
        <v>28</v>
      </c>
      <c r="O9" s="85"/>
    </row>
    <row r="10" spans="2:15" ht="14.5" thickBot="1">
      <c r="B10" s="53"/>
      <c r="C10" s="11" t="s">
        <v>9</v>
      </c>
      <c r="D10" s="12">
        <v>92</v>
      </c>
      <c r="E10" s="13">
        <v>0.50549450549450547</v>
      </c>
      <c r="F10" s="12">
        <v>28</v>
      </c>
      <c r="G10" s="13">
        <v>0.35897435897435898</v>
      </c>
      <c r="H10" s="14">
        <v>2.2857142857142856</v>
      </c>
      <c r="I10" s="12">
        <v>28</v>
      </c>
      <c r="J10" s="14">
        <v>2.2857142857142856</v>
      </c>
      <c r="K10" s="12">
        <v>295</v>
      </c>
      <c r="L10" s="13">
        <v>0.41316526610644255</v>
      </c>
      <c r="M10" s="12">
        <v>237</v>
      </c>
      <c r="N10" s="13">
        <v>0.38349514563106796</v>
      </c>
      <c r="O10" s="14">
        <v>0.24472573839662437</v>
      </c>
    </row>
    <row r="11" spans="2:15" ht="14.5" thickBot="1">
      <c r="B11" s="54"/>
      <c r="C11" s="16" t="s">
        <v>12</v>
      </c>
      <c r="D11" s="17">
        <v>24</v>
      </c>
      <c r="E11" s="18">
        <v>0.13186813186813187</v>
      </c>
      <c r="F11" s="17">
        <v>5</v>
      </c>
      <c r="G11" s="18">
        <v>6.4102564102564097E-2</v>
      </c>
      <c r="H11" s="19">
        <v>3.8</v>
      </c>
      <c r="I11" s="17">
        <v>17</v>
      </c>
      <c r="J11" s="19">
        <v>0.41176470588235303</v>
      </c>
      <c r="K11" s="17">
        <v>108</v>
      </c>
      <c r="L11" s="18">
        <v>0.15126050420168066</v>
      </c>
      <c r="M11" s="17">
        <v>93</v>
      </c>
      <c r="N11" s="18">
        <v>0.15048543689320387</v>
      </c>
      <c r="O11" s="19">
        <v>0.16129032258064524</v>
      </c>
    </row>
    <row r="12" spans="2:15" ht="14.5" thickBot="1">
      <c r="B12" s="54"/>
      <c r="C12" s="11" t="s">
        <v>4</v>
      </c>
      <c r="D12" s="12">
        <v>37</v>
      </c>
      <c r="E12" s="13">
        <v>0.2032967032967033</v>
      </c>
      <c r="F12" s="12">
        <v>4</v>
      </c>
      <c r="G12" s="13">
        <v>5.128205128205128E-2</v>
      </c>
      <c r="H12" s="14">
        <v>8.25</v>
      </c>
      <c r="I12" s="12">
        <v>7</v>
      </c>
      <c r="J12" s="14">
        <v>4.2857142857142856</v>
      </c>
      <c r="K12" s="12">
        <v>62</v>
      </c>
      <c r="L12" s="13">
        <v>8.683473389355742E-2</v>
      </c>
      <c r="M12" s="12">
        <v>27</v>
      </c>
      <c r="N12" s="13">
        <v>4.3689320388349516E-2</v>
      </c>
      <c r="O12" s="14">
        <v>1.2962962962962963</v>
      </c>
    </row>
    <row r="13" spans="2:15" ht="14.5" thickBot="1">
      <c r="B13" s="54"/>
      <c r="C13" s="55" t="s">
        <v>62</v>
      </c>
      <c r="D13" s="17">
        <v>2</v>
      </c>
      <c r="E13" s="18">
        <v>1.098901098901099E-2</v>
      </c>
      <c r="F13" s="17">
        <v>2</v>
      </c>
      <c r="G13" s="18">
        <v>2.564102564102564E-2</v>
      </c>
      <c r="H13" s="19">
        <v>0</v>
      </c>
      <c r="I13" s="17">
        <v>5</v>
      </c>
      <c r="J13" s="19">
        <v>-0.6</v>
      </c>
      <c r="K13" s="17">
        <v>49</v>
      </c>
      <c r="L13" s="18">
        <v>6.8627450980392163E-2</v>
      </c>
      <c r="M13" s="17">
        <v>30</v>
      </c>
      <c r="N13" s="18">
        <v>4.8543689320388349E-2</v>
      </c>
      <c r="O13" s="19">
        <v>0.6333333333333333</v>
      </c>
    </row>
    <row r="14" spans="2:15" ht="14.5" thickBot="1">
      <c r="B14" s="54"/>
      <c r="C14" s="56" t="s">
        <v>17</v>
      </c>
      <c r="D14" s="12">
        <v>8</v>
      </c>
      <c r="E14" s="13">
        <v>4.3956043956043959E-2</v>
      </c>
      <c r="F14" s="12">
        <v>14</v>
      </c>
      <c r="G14" s="13">
        <v>0.17948717948717949</v>
      </c>
      <c r="H14" s="14">
        <v>-0.4285714285714286</v>
      </c>
      <c r="I14" s="12">
        <v>2</v>
      </c>
      <c r="J14" s="14">
        <v>3</v>
      </c>
      <c r="K14" s="12">
        <v>32</v>
      </c>
      <c r="L14" s="13">
        <v>4.4817927170868348E-2</v>
      </c>
      <c r="M14" s="12">
        <v>39</v>
      </c>
      <c r="N14" s="13">
        <v>6.3106796116504854E-2</v>
      </c>
      <c r="O14" s="14">
        <v>-0.17948717948717952</v>
      </c>
    </row>
    <row r="15" spans="2:15" ht="14.5" thickBot="1">
      <c r="B15" s="54"/>
      <c r="C15" s="57" t="s">
        <v>16</v>
      </c>
      <c r="D15" s="17">
        <v>2</v>
      </c>
      <c r="E15" s="18">
        <v>1.098901098901099E-2</v>
      </c>
      <c r="F15" s="17">
        <v>6</v>
      </c>
      <c r="G15" s="18">
        <v>7.6923076923076927E-2</v>
      </c>
      <c r="H15" s="19">
        <v>-0.66666666666666674</v>
      </c>
      <c r="I15" s="17">
        <v>1</v>
      </c>
      <c r="J15" s="19">
        <v>1</v>
      </c>
      <c r="K15" s="17">
        <v>26</v>
      </c>
      <c r="L15" s="18">
        <v>3.6414565826330535E-2</v>
      </c>
      <c r="M15" s="17">
        <v>37</v>
      </c>
      <c r="N15" s="18">
        <v>5.9870550161812294E-2</v>
      </c>
      <c r="O15" s="19">
        <v>-0.29729729729729726</v>
      </c>
    </row>
    <row r="16" spans="2:15" ht="14.5" thickBot="1">
      <c r="B16" s="54"/>
      <c r="C16" s="11" t="s">
        <v>87</v>
      </c>
      <c r="D16" s="12">
        <v>2</v>
      </c>
      <c r="E16" s="13">
        <v>1.098901098901099E-2</v>
      </c>
      <c r="F16" s="12">
        <v>0</v>
      </c>
      <c r="G16" s="13">
        <v>0</v>
      </c>
      <c r="H16" s="14"/>
      <c r="I16" s="12">
        <v>3</v>
      </c>
      <c r="J16" s="14">
        <v>-0.33333333333333337</v>
      </c>
      <c r="K16" s="12">
        <v>22</v>
      </c>
      <c r="L16" s="13">
        <v>3.081232492997199E-2</v>
      </c>
      <c r="M16" s="12">
        <v>32</v>
      </c>
      <c r="N16" s="13">
        <v>5.1779935275080909E-2</v>
      </c>
      <c r="O16" s="14">
        <v>-0.3125</v>
      </c>
    </row>
    <row r="17" spans="2:16" ht="14.5" thickBot="1">
      <c r="B17" s="54"/>
      <c r="C17" s="57" t="s">
        <v>29</v>
      </c>
      <c r="D17" s="17">
        <v>15</v>
      </c>
      <c r="E17" s="18">
        <v>8.2417582417582416E-2</v>
      </c>
      <c r="F17" s="17">
        <v>19</v>
      </c>
      <c r="G17" s="18">
        <v>0.24358974358974358</v>
      </c>
      <c r="H17" s="19">
        <v>-0.21052631578947367</v>
      </c>
      <c r="I17" s="17">
        <v>10</v>
      </c>
      <c r="J17" s="19">
        <v>0.13698630136986301</v>
      </c>
      <c r="K17" s="17">
        <v>120</v>
      </c>
      <c r="L17" s="18">
        <v>0.16806722689075632</v>
      </c>
      <c r="M17" s="17">
        <v>123</v>
      </c>
      <c r="N17" s="18">
        <v>0.19902912621359223</v>
      </c>
      <c r="O17" s="19">
        <v>-2.4390243902439046E-2</v>
      </c>
    </row>
    <row r="18" spans="2:16" ht="14.5" thickBot="1">
      <c r="B18" s="20" t="s">
        <v>33</v>
      </c>
      <c r="C18" s="20" t="s">
        <v>30</v>
      </c>
      <c r="D18" s="21">
        <v>182</v>
      </c>
      <c r="E18" s="22">
        <v>1</v>
      </c>
      <c r="F18" s="21">
        <v>78</v>
      </c>
      <c r="G18" s="22">
        <v>1</v>
      </c>
      <c r="H18" s="23">
        <v>1.3333333333333335</v>
      </c>
      <c r="I18" s="21">
        <v>73</v>
      </c>
      <c r="J18" s="22">
        <v>1.493150684931507</v>
      </c>
      <c r="K18" s="21">
        <v>714</v>
      </c>
      <c r="L18" s="22">
        <v>1</v>
      </c>
      <c r="M18" s="21">
        <v>618</v>
      </c>
      <c r="N18" s="22">
        <v>1</v>
      </c>
      <c r="O18" s="23">
        <v>0.15533980582524265</v>
      </c>
    </row>
    <row r="19" spans="2:16" ht="14.5" thickBot="1">
      <c r="B19" s="53"/>
      <c r="C19" s="11" t="s">
        <v>8</v>
      </c>
      <c r="D19" s="12">
        <v>475</v>
      </c>
      <c r="E19" s="13">
        <v>0.18864177918983321</v>
      </c>
      <c r="F19" s="12">
        <v>403</v>
      </c>
      <c r="G19" s="13">
        <v>0.18177717636445648</v>
      </c>
      <c r="H19" s="14">
        <v>0.17866004962779147</v>
      </c>
      <c r="I19" s="12">
        <v>378</v>
      </c>
      <c r="J19" s="14">
        <v>0.25661375661375652</v>
      </c>
      <c r="K19" s="12">
        <v>5911</v>
      </c>
      <c r="L19" s="13">
        <v>0.20220990695128627</v>
      </c>
      <c r="M19" s="12">
        <v>5235</v>
      </c>
      <c r="N19" s="13">
        <v>0.19065481826790007</v>
      </c>
      <c r="O19" s="14">
        <v>0.12913085004775549</v>
      </c>
    </row>
    <row r="20" spans="2:16" ht="14.5" thickBot="1">
      <c r="B20" s="54"/>
      <c r="C20" s="16" t="s">
        <v>10</v>
      </c>
      <c r="D20" s="17">
        <v>364</v>
      </c>
      <c r="E20" s="18">
        <v>0.14455917394757745</v>
      </c>
      <c r="F20" s="17">
        <v>263</v>
      </c>
      <c r="G20" s="18">
        <v>0.11862877762742445</v>
      </c>
      <c r="H20" s="19">
        <v>0.38403041825095063</v>
      </c>
      <c r="I20" s="17">
        <v>439</v>
      </c>
      <c r="J20" s="19">
        <v>-0.17084282460136679</v>
      </c>
      <c r="K20" s="17">
        <v>5736</v>
      </c>
      <c r="L20" s="18">
        <v>0.1962233169129721</v>
      </c>
      <c r="M20" s="17">
        <v>5570</v>
      </c>
      <c r="N20" s="18">
        <v>0.20285526986670552</v>
      </c>
      <c r="O20" s="19">
        <v>2.9802513464991076E-2</v>
      </c>
    </row>
    <row r="21" spans="2:16" ht="14.5" thickBot="1">
      <c r="B21" s="54"/>
      <c r="C21" s="11" t="s">
        <v>4</v>
      </c>
      <c r="D21" s="12">
        <v>471</v>
      </c>
      <c r="E21" s="13">
        <v>0.18705321683876092</v>
      </c>
      <c r="F21" s="12">
        <v>453</v>
      </c>
      <c r="G21" s="13">
        <v>0.20433017591339647</v>
      </c>
      <c r="H21" s="14">
        <v>3.9735099337748325E-2</v>
      </c>
      <c r="I21" s="12">
        <v>445</v>
      </c>
      <c r="J21" s="14">
        <v>5.8426966292134841E-2</v>
      </c>
      <c r="K21" s="12">
        <v>4802</v>
      </c>
      <c r="L21" s="13">
        <v>0.16427203065134099</v>
      </c>
      <c r="M21" s="12">
        <v>4674</v>
      </c>
      <c r="N21" s="13">
        <v>0.17022361424721394</v>
      </c>
      <c r="O21" s="14">
        <v>2.738553701326496E-2</v>
      </c>
    </row>
    <row r="22" spans="2:16" ht="14.5" thickBot="1">
      <c r="B22" s="54"/>
      <c r="C22" s="55" t="s">
        <v>3</v>
      </c>
      <c r="D22" s="17">
        <v>286</v>
      </c>
      <c r="E22" s="18">
        <v>0.11358220810166798</v>
      </c>
      <c r="F22" s="17">
        <v>307</v>
      </c>
      <c r="G22" s="18">
        <v>0.13847541723049164</v>
      </c>
      <c r="H22" s="19">
        <v>-6.8403908794788304E-2</v>
      </c>
      <c r="I22" s="17">
        <v>300</v>
      </c>
      <c r="J22" s="19">
        <v>-4.6666666666666634E-2</v>
      </c>
      <c r="K22" s="17">
        <v>4382</v>
      </c>
      <c r="L22" s="18">
        <v>0.14990421455938696</v>
      </c>
      <c r="M22" s="17">
        <v>3678</v>
      </c>
      <c r="N22" s="18">
        <v>0.13395003277733267</v>
      </c>
      <c r="O22" s="19">
        <v>0.19140837411636769</v>
      </c>
    </row>
    <row r="23" spans="2:16" ht="14.5" thickBot="1">
      <c r="B23" s="54"/>
      <c r="C23" s="56" t="s">
        <v>9</v>
      </c>
      <c r="D23" s="12">
        <v>383</v>
      </c>
      <c r="E23" s="13">
        <v>0.15210484511517078</v>
      </c>
      <c r="F23" s="12">
        <v>275</v>
      </c>
      <c r="G23" s="13">
        <v>0.12404149751917005</v>
      </c>
      <c r="H23" s="14">
        <v>0.39272727272727281</v>
      </c>
      <c r="I23" s="12">
        <v>435</v>
      </c>
      <c r="J23" s="14">
        <v>-0.11954022988505753</v>
      </c>
      <c r="K23" s="12">
        <v>4087</v>
      </c>
      <c r="L23" s="13">
        <v>0.13981253420908593</v>
      </c>
      <c r="M23" s="12">
        <v>3811</v>
      </c>
      <c r="N23" s="13">
        <v>0.13879379415835094</v>
      </c>
      <c r="O23" s="14">
        <v>7.2421936499606376E-2</v>
      </c>
    </row>
    <row r="24" spans="2:16" ht="14.5" thickBot="1">
      <c r="B24" s="54"/>
      <c r="C24" s="57" t="s">
        <v>12</v>
      </c>
      <c r="D24" s="17">
        <v>310</v>
      </c>
      <c r="E24" s="18">
        <v>0.12311358220810167</v>
      </c>
      <c r="F24" s="17">
        <v>317</v>
      </c>
      <c r="G24" s="18">
        <v>0.14298601714027967</v>
      </c>
      <c r="H24" s="19">
        <v>-2.2082018927444769E-2</v>
      </c>
      <c r="I24" s="17">
        <v>129</v>
      </c>
      <c r="J24" s="19">
        <v>1.4031007751937983</v>
      </c>
      <c r="K24" s="17">
        <v>1958</v>
      </c>
      <c r="L24" s="18">
        <v>6.6981390257252332E-2</v>
      </c>
      <c r="M24" s="17">
        <v>2720</v>
      </c>
      <c r="N24" s="18">
        <v>9.9060383130599464E-2</v>
      </c>
      <c r="O24" s="19">
        <v>-0.28014705882352942</v>
      </c>
    </row>
    <row r="25" spans="2:16" ht="14.5" thickBot="1">
      <c r="B25" s="54"/>
      <c r="C25" s="11" t="s">
        <v>11</v>
      </c>
      <c r="D25" s="12">
        <v>152</v>
      </c>
      <c r="E25" s="13">
        <v>6.0365369340746627E-2</v>
      </c>
      <c r="F25" s="12">
        <v>153</v>
      </c>
      <c r="G25" s="13">
        <v>6.9012178619756434E-2</v>
      </c>
      <c r="H25" s="14">
        <v>-6.5359477124182774E-3</v>
      </c>
      <c r="I25" s="12">
        <v>113</v>
      </c>
      <c r="J25" s="14">
        <v>0.34513274336283195</v>
      </c>
      <c r="K25" s="12">
        <v>1813</v>
      </c>
      <c r="L25" s="13">
        <v>6.2021072796934869E-2</v>
      </c>
      <c r="M25" s="12">
        <v>1239</v>
      </c>
      <c r="N25" s="13">
        <v>4.5123461286328208E-2</v>
      </c>
      <c r="O25" s="14">
        <v>0.46327683615819204</v>
      </c>
    </row>
    <row r="26" spans="2:16" ht="14.5" thickBot="1">
      <c r="B26" s="54"/>
      <c r="C26" s="57" t="s">
        <v>55</v>
      </c>
      <c r="D26" s="17">
        <v>27</v>
      </c>
      <c r="E26" s="18">
        <v>1.0722795869737888E-2</v>
      </c>
      <c r="F26" s="17">
        <v>24</v>
      </c>
      <c r="G26" s="18">
        <v>1.0825439783491205E-2</v>
      </c>
      <c r="H26" s="19">
        <v>0.125</v>
      </c>
      <c r="I26" s="17">
        <v>32</v>
      </c>
      <c r="J26" s="19">
        <v>-0.15625</v>
      </c>
      <c r="K26" s="17">
        <v>325</v>
      </c>
      <c r="L26" s="18">
        <v>1.1117952928297755E-2</v>
      </c>
      <c r="M26" s="17">
        <v>267</v>
      </c>
      <c r="N26" s="18">
        <v>9.723942020540461E-3</v>
      </c>
      <c r="O26" s="19">
        <v>0.21722846441947574</v>
      </c>
    </row>
    <row r="27" spans="2:16" ht="14.5" thickBot="1">
      <c r="B27" s="58"/>
      <c r="C27" s="11" t="s">
        <v>29</v>
      </c>
      <c r="D27" s="12">
        <f>+D28-SUM(D19:D26)</f>
        <v>50</v>
      </c>
      <c r="E27" s="13">
        <f>+E28-SUM(E19:E26)</f>
        <v>1.9857029388403502E-2</v>
      </c>
      <c r="F27" s="12">
        <f>+F28-SUM(F19:F26)</f>
        <v>22</v>
      </c>
      <c r="G27" s="13">
        <f>+G28-SUM(G19:G26)</f>
        <v>9.9233198015337143E-3</v>
      </c>
      <c r="H27" s="14">
        <f>+D27/F27-1</f>
        <v>1.2727272727272729</v>
      </c>
      <c r="I27" s="12">
        <f>+I28-SUM(I20:I26)</f>
        <v>382</v>
      </c>
      <c r="J27" s="14">
        <f>+D27/I27-1</f>
        <v>-0.86910994764397909</v>
      </c>
      <c r="K27" s="12">
        <f>+K28-SUM(K19:K26)</f>
        <v>218</v>
      </c>
      <c r="L27" s="13">
        <f>+L28-SUM(L19:L26)</f>
        <v>7.4575807334427147E-3</v>
      </c>
      <c r="M27" s="12">
        <f>+M28-SUM(M19:M26)</f>
        <v>264</v>
      </c>
      <c r="N27" s="13">
        <f>+N28-SUM(N19:N26)</f>
        <v>9.6146842450287595E-3</v>
      </c>
      <c r="O27" s="14">
        <f>+K27/M27-1</f>
        <v>-0.1742424242424242</v>
      </c>
    </row>
    <row r="28" spans="2:16" ht="14.5" thickBot="1">
      <c r="B28" s="20" t="s">
        <v>34</v>
      </c>
      <c r="C28" s="20" t="s">
        <v>30</v>
      </c>
      <c r="D28" s="21">
        <v>2518</v>
      </c>
      <c r="E28" s="22">
        <v>1</v>
      </c>
      <c r="F28" s="21">
        <v>2217</v>
      </c>
      <c r="G28" s="22">
        <v>1</v>
      </c>
      <c r="H28" s="23">
        <v>0.13576905728461885</v>
      </c>
      <c r="I28" s="21">
        <v>2275</v>
      </c>
      <c r="J28" s="22">
        <v>0.10681318681318674</v>
      </c>
      <c r="K28" s="21">
        <v>29232</v>
      </c>
      <c r="L28" s="22">
        <v>1</v>
      </c>
      <c r="M28" s="21">
        <v>27458</v>
      </c>
      <c r="N28" s="22">
        <v>1</v>
      </c>
      <c r="O28" s="23">
        <v>6.4607764585913108E-2</v>
      </c>
    </row>
    <row r="29" spans="2:16" ht="14.5" thickBot="1">
      <c r="B29" s="20" t="s">
        <v>44</v>
      </c>
      <c r="C29" s="20" t="s">
        <v>30</v>
      </c>
      <c r="D29" s="21">
        <v>10</v>
      </c>
      <c r="E29" s="22">
        <v>1</v>
      </c>
      <c r="F29" s="21">
        <v>5</v>
      </c>
      <c r="G29" s="22">
        <v>1</v>
      </c>
      <c r="H29" s="23">
        <v>1</v>
      </c>
      <c r="I29" s="21">
        <v>6</v>
      </c>
      <c r="J29" s="22">
        <v>0.66666666666666674</v>
      </c>
      <c r="K29" s="21">
        <v>33</v>
      </c>
      <c r="L29" s="22">
        <v>1</v>
      </c>
      <c r="M29" s="21">
        <v>14</v>
      </c>
      <c r="N29" s="22">
        <v>1</v>
      </c>
      <c r="O29" s="23">
        <v>1.3571428571428572</v>
      </c>
      <c r="P29" s="30"/>
    </row>
    <row r="30" spans="2:16" ht="14.5" thickBot="1">
      <c r="B30" s="74"/>
      <c r="C30" s="75" t="s">
        <v>30</v>
      </c>
      <c r="D30" s="24">
        <v>2710</v>
      </c>
      <c r="E30" s="25">
        <v>1</v>
      </c>
      <c r="F30" s="24">
        <v>2300</v>
      </c>
      <c r="G30" s="25">
        <v>1</v>
      </c>
      <c r="H30" s="26">
        <v>0.17826086956521747</v>
      </c>
      <c r="I30" s="24">
        <v>2354</v>
      </c>
      <c r="J30" s="26">
        <v>0.15123194562446907</v>
      </c>
      <c r="K30" s="24">
        <v>29979</v>
      </c>
      <c r="L30" s="25">
        <v>1</v>
      </c>
      <c r="M30" s="24">
        <v>28090</v>
      </c>
      <c r="N30" s="25">
        <v>1</v>
      </c>
      <c r="O30" s="26">
        <v>6.7248131007475953E-2</v>
      </c>
      <c r="P30" s="30"/>
    </row>
    <row r="31" spans="2:16" ht="14.4" customHeight="1">
      <c r="B31" s="68" t="s">
        <v>57</v>
      </c>
      <c r="C31" s="27"/>
      <c r="D31" s="1"/>
      <c r="E31" s="1"/>
      <c r="F31" s="1"/>
      <c r="G31" s="1"/>
    </row>
    <row r="32" spans="2:16">
      <c r="B32" s="69" t="s">
        <v>58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102" t="s">
        <v>35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2:15" ht="14.5" thickBot="1">
      <c r="B36" s="110" t="s">
        <v>36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2:15" ht="14.4" customHeight="1">
      <c r="B37" s="92" t="s">
        <v>21</v>
      </c>
      <c r="C37" s="94" t="s">
        <v>1</v>
      </c>
      <c r="D37" s="96" t="s">
        <v>88</v>
      </c>
      <c r="E37" s="97"/>
      <c r="F37" s="97"/>
      <c r="G37" s="97"/>
      <c r="H37" s="98"/>
      <c r="I37" s="101" t="s">
        <v>81</v>
      </c>
      <c r="J37" s="98"/>
      <c r="K37" s="101" t="s">
        <v>92</v>
      </c>
      <c r="L37" s="97"/>
      <c r="M37" s="97"/>
      <c r="N37" s="97"/>
      <c r="O37" s="107"/>
    </row>
    <row r="38" spans="2:15" ht="14.4" customHeight="1" thickBot="1">
      <c r="B38" s="93"/>
      <c r="C38" s="95"/>
      <c r="D38" s="108" t="s">
        <v>89</v>
      </c>
      <c r="E38" s="105"/>
      <c r="F38" s="105"/>
      <c r="G38" s="105"/>
      <c r="H38" s="109"/>
      <c r="I38" s="104" t="s">
        <v>82</v>
      </c>
      <c r="J38" s="109"/>
      <c r="K38" s="104" t="s">
        <v>93</v>
      </c>
      <c r="L38" s="105"/>
      <c r="M38" s="105"/>
      <c r="N38" s="105"/>
      <c r="O38" s="106"/>
    </row>
    <row r="39" spans="2:15" ht="14.4" customHeight="1">
      <c r="B39" s="93"/>
      <c r="C39" s="95"/>
      <c r="D39" s="88">
        <v>2025</v>
      </c>
      <c r="E39" s="89"/>
      <c r="F39" s="88">
        <v>2024</v>
      </c>
      <c r="G39" s="89"/>
      <c r="H39" s="78" t="s">
        <v>22</v>
      </c>
      <c r="I39" s="99">
        <v>2024</v>
      </c>
      <c r="J39" s="99" t="s">
        <v>90</v>
      </c>
      <c r="K39" s="88">
        <v>2025</v>
      </c>
      <c r="L39" s="89"/>
      <c r="M39" s="88">
        <v>2024</v>
      </c>
      <c r="N39" s="89"/>
      <c r="O39" s="78" t="s">
        <v>22</v>
      </c>
    </row>
    <row r="40" spans="2:15" ht="14.4" customHeight="1" thickBot="1">
      <c r="B40" s="80" t="s">
        <v>21</v>
      </c>
      <c r="C40" s="82" t="s">
        <v>24</v>
      </c>
      <c r="D40" s="90"/>
      <c r="E40" s="91"/>
      <c r="F40" s="90"/>
      <c r="G40" s="91"/>
      <c r="H40" s="79"/>
      <c r="I40" s="100"/>
      <c r="J40" s="100"/>
      <c r="K40" s="90"/>
      <c r="L40" s="91"/>
      <c r="M40" s="90"/>
      <c r="N40" s="91"/>
      <c r="O40" s="79"/>
    </row>
    <row r="41" spans="2:15" ht="14.4" customHeight="1">
      <c r="B41" s="80"/>
      <c r="C41" s="82"/>
      <c r="D41" s="4" t="s">
        <v>25</v>
      </c>
      <c r="E41" s="5" t="s">
        <v>2</v>
      </c>
      <c r="F41" s="4" t="s">
        <v>25</v>
      </c>
      <c r="G41" s="5" t="s">
        <v>2</v>
      </c>
      <c r="H41" s="84" t="s">
        <v>26</v>
      </c>
      <c r="I41" s="6" t="s">
        <v>25</v>
      </c>
      <c r="J41" s="86" t="s">
        <v>91</v>
      </c>
      <c r="K41" s="4" t="s">
        <v>25</v>
      </c>
      <c r="L41" s="5" t="s">
        <v>2</v>
      </c>
      <c r="M41" s="4" t="s">
        <v>25</v>
      </c>
      <c r="N41" s="5" t="s">
        <v>2</v>
      </c>
      <c r="O41" s="84" t="s">
        <v>26</v>
      </c>
    </row>
    <row r="42" spans="2:15" ht="14.4" customHeight="1" thickBot="1">
      <c r="B42" s="81"/>
      <c r="C42" s="83"/>
      <c r="D42" s="7" t="s">
        <v>27</v>
      </c>
      <c r="E42" s="8" t="s">
        <v>28</v>
      </c>
      <c r="F42" s="7" t="s">
        <v>27</v>
      </c>
      <c r="G42" s="8" t="s">
        <v>28</v>
      </c>
      <c r="H42" s="85"/>
      <c r="I42" s="9" t="s">
        <v>27</v>
      </c>
      <c r="J42" s="87"/>
      <c r="K42" s="7" t="s">
        <v>27</v>
      </c>
      <c r="L42" s="8" t="s">
        <v>28</v>
      </c>
      <c r="M42" s="7" t="s">
        <v>27</v>
      </c>
      <c r="N42" s="8" t="s">
        <v>28</v>
      </c>
      <c r="O42" s="85"/>
    </row>
    <row r="43" spans="2:15" ht="14.4" customHeight="1" thickBot="1">
      <c r="B43" s="53"/>
      <c r="C43" s="11" t="s">
        <v>12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5" thickBot="1">
      <c r="B44" s="20" t="s">
        <v>33</v>
      </c>
      <c r="C44" s="20" t="s">
        <v>30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5" thickBot="1">
      <c r="B45" s="53"/>
      <c r="C45" s="11" t="s">
        <v>8</v>
      </c>
      <c r="D45" s="12">
        <v>342</v>
      </c>
      <c r="E45" s="13">
        <v>0.24101479915433405</v>
      </c>
      <c r="F45" s="12">
        <v>294</v>
      </c>
      <c r="G45" s="13">
        <v>0.23259493670886075</v>
      </c>
      <c r="H45" s="14">
        <v>0.16326530612244894</v>
      </c>
      <c r="I45" s="12">
        <v>268</v>
      </c>
      <c r="J45" s="14">
        <v>0.27611940298507465</v>
      </c>
      <c r="K45" s="12">
        <v>4805</v>
      </c>
      <c r="L45" s="13">
        <v>0.22739103686526904</v>
      </c>
      <c r="M45" s="12">
        <v>4220</v>
      </c>
      <c r="N45" s="13">
        <v>0.21970012494793836</v>
      </c>
      <c r="O45" s="14">
        <v>0.13862559241706163</v>
      </c>
    </row>
    <row r="46" spans="2:15" ht="14.5" thickBot="1">
      <c r="B46" s="54"/>
      <c r="C46" s="16" t="s">
        <v>10</v>
      </c>
      <c r="D46" s="17">
        <v>206</v>
      </c>
      <c r="E46" s="18">
        <v>0.14517265680056377</v>
      </c>
      <c r="F46" s="17">
        <v>143</v>
      </c>
      <c r="G46" s="18">
        <v>0.11313291139240507</v>
      </c>
      <c r="H46" s="19">
        <v>0.44055944055944063</v>
      </c>
      <c r="I46" s="17">
        <v>322</v>
      </c>
      <c r="J46" s="19">
        <v>-0.36024844720496896</v>
      </c>
      <c r="K46" s="17">
        <v>4512</v>
      </c>
      <c r="L46" s="18">
        <v>0.21352515261937438</v>
      </c>
      <c r="M46" s="17">
        <v>4451</v>
      </c>
      <c r="N46" s="18">
        <v>0.23172636401499375</v>
      </c>
      <c r="O46" s="19">
        <v>1.3704785441473799E-2</v>
      </c>
    </row>
    <row r="47" spans="2:15" ht="15" customHeight="1" thickBot="1">
      <c r="B47" s="54"/>
      <c r="C47" s="11" t="s">
        <v>3</v>
      </c>
      <c r="D47" s="12">
        <v>188</v>
      </c>
      <c r="E47" s="13">
        <v>0.13248766737138831</v>
      </c>
      <c r="F47" s="12">
        <v>221</v>
      </c>
      <c r="G47" s="13">
        <v>0.17484177215189872</v>
      </c>
      <c r="H47" s="14">
        <v>-0.14932126696832582</v>
      </c>
      <c r="I47" s="12">
        <v>244</v>
      </c>
      <c r="J47" s="14">
        <v>-0.22950819672131151</v>
      </c>
      <c r="K47" s="12">
        <v>3648</v>
      </c>
      <c r="L47" s="13">
        <v>0.17263735743694097</v>
      </c>
      <c r="M47" s="12">
        <v>3029</v>
      </c>
      <c r="N47" s="13">
        <v>0.15769471053727613</v>
      </c>
      <c r="O47" s="14">
        <v>0.20435787388577098</v>
      </c>
    </row>
    <row r="48" spans="2:15" ht="14.5" thickBot="1">
      <c r="B48" s="54"/>
      <c r="C48" s="55" t="s">
        <v>4</v>
      </c>
      <c r="D48" s="17">
        <v>290</v>
      </c>
      <c r="E48" s="18">
        <v>0.20436927413671599</v>
      </c>
      <c r="F48" s="17">
        <v>270</v>
      </c>
      <c r="G48" s="18">
        <v>0.21360759493670886</v>
      </c>
      <c r="H48" s="19">
        <v>7.4074074074074181E-2</v>
      </c>
      <c r="I48" s="17">
        <v>311</v>
      </c>
      <c r="J48" s="19">
        <v>-6.7524115755627001E-2</v>
      </c>
      <c r="K48" s="17">
        <v>3283</v>
      </c>
      <c r="L48" s="18">
        <v>0.15536415692584354</v>
      </c>
      <c r="M48" s="17">
        <v>3115</v>
      </c>
      <c r="N48" s="18">
        <v>0.16217201166180759</v>
      </c>
      <c r="O48" s="19">
        <v>5.3932584269662964E-2</v>
      </c>
    </row>
    <row r="49" spans="2:15" ht="15" customHeight="1" thickBot="1">
      <c r="B49" s="54"/>
      <c r="C49" s="56" t="s">
        <v>9</v>
      </c>
      <c r="D49" s="12">
        <v>276</v>
      </c>
      <c r="E49" s="13">
        <v>0.1945031712473573</v>
      </c>
      <c r="F49" s="12">
        <v>188</v>
      </c>
      <c r="G49" s="13">
        <v>0.14873417721518986</v>
      </c>
      <c r="H49" s="14">
        <v>0.46808510638297873</v>
      </c>
      <c r="I49" s="12">
        <v>345</v>
      </c>
      <c r="J49" s="14">
        <v>-0.19999999999999996</v>
      </c>
      <c r="K49" s="12">
        <v>2946</v>
      </c>
      <c r="L49" s="13">
        <v>0.13941602385121385</v>
      </c>
      <c r="M49" s="12">
        <v>2602</v>
      </c>
      <c r="N49" s="13">
        <v>0.13546438983756767</v>
      </c>
      <c r="O49" s="14">
        <v>0.13220599538816291</v>
      </c>
    </row>
    <row r="50" spans="2:15" ht="14.5" thickBot="1">
      <c r="B50" s="54"/>
      <c r="C50" s="57" t="s">
        <v>11</v>
      </c>
      <c r="D50" s="17">
        <v>75</v>
      </c>
      <c r="E50" s="18">
        <v>5.2854122621564484E-2</v>
      </c>
      <c r="F50" s="17">
        <v>97</v>
      </c>
      <c r="G50" s="18">
        <v>7.6740506329113931E-2</v>
      </c>
      <c r="H50" s="19">
        <v>-0.22680412371134018</v>
      </c>
      <c r="I50" s="17">
        <v>76</v>
      </c>
      <c r="J50" s="19">
        <v>-1.3157894736842146E-2</v>
      </c>
      <c r="K50" s="17">
        <v>1331</v>
      </c>
      <c r="L50" s="18">
        <v>6.2988027069234773E-2</v>
      </c>
      <c r="M50" s="17">
        <v>863</v>
      </c>
      <c r="N50" s="18">
        <v>4.492919616826322E-2</v>
      </c>
      <c r="O50" s="19">
        <v>0.54229432213209727</v>
      </c>
    </row>
    <row r="51" spans="2:15" ht="14.5" thickBot="1">
      <c r="B51" s="54"/>
      <c r="C51" s="11" t="s">
        <v>55</v>
      </c>
      <c r="D51" s="12">
        <v>27</v>
      </c>
      <c r="E51" s="13">
        <v>1.9027484143763214E-2</v>
      </c>
      <c r="F51" s="12">
        <v>24</v>
      </c>
      <c r="G51" s="13">
        <v>1.8987341772151899E-2</v>
      </c>
      <c r="H51" s="14">
        <v>0.125</v>
      </c>
      <c r="I51" s="12">
        <v>29</v>
      </c>
      <c r="J51" s="14">
        <v>-6.8965517241379337E-2</v>
      </c>
      <c r="K51" s="12">
        <v>315</v>
      </c>
      <c r="L51" s="13">
        <v>1.4907008660262174E-2</v>
      </c>
      <c r="M51" s="12">
        <v>264</v>
      </c>
      <c r="N51" s="13">
        <v>1.3744273219491879E-2</v>
      </c>
      <c r="O51" s="14">
        <v>0.19318181818181812</v>
      </c>
    </row>
    <row r="52" spans="2:15" ht="14.5" thickBot="1">
      <c r="B52" s="54"/>
      <c r="C52" s="57" t="s">
        <v>12</v>
      </c>
      <c r="D52" s="17">
        <v>15</v>
      </c>
      <c r="E52" s="18">
        <v>1.0570824524312896E-2</v>
      </c>
      <c r="F52" s="17">
        <v>27</v>
      </c>
      <c r="G52" s="18">
        <v>2.1360759493670885E-2</v>
      </c>
      <c r="H52" s="19">
        <v>-0.44444444444444442</v>
      </c>
      <c r="I52" s="17">
        <v>16</v>
      </c>
      <c r="J52" s="19">
        <v>-6.25E-2</v>
      </c>
      <c r="K52" s="17">
        <v>291</v>
      </c>
      <c r="L52" s="18">
        <v>1.3771236571861247E-2</v>
      </c>
      <c r="M52" s="17">
        <v>664</v>
      </c>
      <c r="N52" s="18">
        <v>3.4568929612661392E-2</v>
      </c>
      <c r="O52" s="19">
        <v>-0.56174698795180722</v>
      </c>
    </row>
    <row r="53" spans="2:15" ht="14.5" thickBot="1">
      <c r="B53" s="58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34</v>
      </c>
      <c r="C54" s="20" t="s">
        <v>30</v>
      </c>
      <c r="D54" s="21">
        <v>1419</v>
      </c>
      <c r="E54" s="22">
        <v>1</v>
      </c>
      <c r="F54" s="21">
        <v>1264</v>
      </c>
      <c r="G54" s="22">
        <v>1</v>
      </c>
      <c r="H54" s="23">
        <v>0.12262658227848111</v>
      </c>
      <c r="I54" s="21">
        <v>1611</v>
      </c>
      <c r="J54" s="22">
        <v>-0.11918063314711358</v>
      </c>
      <c r="K54" s="21">
        <v>21131</v>
      </c>
      <c r="L54" s="22">
        <v>1</v>
      </c>
      <c r="M54" s="21">
        <v>19208</v>
      </c>
      <c r="N54" s="22">
        <v>1</v>
      </c>
      <c r="O54" s="23">
        <v>0.10011453561016248</v>
      </c>
    </row>
    <row r="55" spans="2:15" ht="14.5" thickBot="1">
      <c r="B55" s="20" t="s">
        <v>44</v>
      </c>
      <c r="C55" s="20" t="s">
        <v>30</v>
      </c>
      <c r="D55" s="21">
        <v>4</v>
      </c>
      <c r="E55" s="22">
        <v>1</v>
      </c>
      <c r="F55" s="21">
        <v>5</v>
      </c>
      <c r="G55" s="22">
        <v>1</v>
      </c>
      <c r="H55" s="23">
        <v>-0.19999999999999996</v>
      </c>
      <c r="I55" s="21">
        <v>1</v>
      </c>
      <c r="J55" s="22">
        <v>3</v>
      </c>
      <c r="K55" s="21">
        <v>19</v>
      </c>
      <c r="L55" s="22">
        <v>1</v>
      </c>
      <c r="M55" s="21">
        <v>13</v>
      </c>
      <c r="N55" s="22">
        <v>1</v>
      </c>
      <c r="O55" s="23">
        <v>0.46153846153846145</v>
      </c>
    </row>
    <row r="56" spans="2:15" ht="14.5" thickBot="1">
      <c r="B56" s="74"/>
      <c r="C56" s="75" t="s">
        <v>30</v>
      </c>
      <c r="D56" s="24">
        <v>1423</v>
      </c>
      <c r="E56" s="25">
        <v>1</v>
      </c>
      <c r="F56" s="24">
        <v>1269</v>
      </c>
      <c r="G56" s="25">
        <v>1</v>
      </c>
      <c r="H56" s="26">
        <v>0.12135539795114259</v>
      </c>
      <c r="I56" s="24">
        <v>1612</v>
      </c>
      <c r="J56" s="26">
        <v>-0.11724565756823824</v>
      </c>
      <c r="K56" s="24">
        <v>21151</v>
      </c>
      <c r="L56" s="25">
        <v>1</v>
      </c>
      <c r="M56" s="24">
        <v>19221</v>
      </c>
      <c r="N56" s="25">
        <v>1</v>
      </c>
      <c r="O56" s="26">
        <v>0.10041100879246656</v>
      </c>
    </row>
    <row r="57" spans="2:15">
      <c r="B57" s="68" t="s">
        <v>57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69" t="s">
        <v>58</v>
      </c>
      <c r="C58" s="1"/>
      <c r="D58" s="1"/>
      <c r="E58" s="1"/>
      <c r="F58" s="1"/>
      <c r="G58" s="1"/>
    </row>
    <row r="60" spans="2:15">
      <c r="B60" s="102" t="s">
        <v>42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</row>
    <row r="61" spans="2:15" ht="14.5" thickBot="1">
      <c r="B61" s="110" t="s">
        <v>43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</row>
    <row r="62" spans="2:15">
      <c r="B62" s="92" t="s">
        <v>21</v>
      </c>
      <c r="C62" s="94" t="s">
        <v>1</v>
      </c>
      <c r="D62" s="96" t="s">
        <v>88</v>
      </c>
      <c r="E62" s="97"/>
      <c r="F62" s="97"/>
      <c r="G62" s="97"/>
      <c r="H62" s="98"/>
      <c r="I62" s="101" t="s">
        <v>81</v>
      </c>
      <c r="J62" s="98"/>
      <c r="K62" s="101" t="s">
        <v>92</v>
      </c>
      <c r="L62" s="97"/>
      <c r="M62" s="97"/>
      <c r="N62" s="97"/>
      <c r="O62" s="107"/>
    </row>
    <row r="63" spans="2:15" ht="14.5" thickBot="1">
      <c r="B63" s="93"/>
      <c r="C63" s="95"/>
      <c r="D63" s="108" t="s">
        <v>89</v>
      </c>
      <c r="E63" s="105"/>
      <c r="F63" s="105"/>
      <c r="G63" s="105"/>
      <c r="H63" s="109"/>
      <c r="I63" s="104" t="s">
        <v>82</v>
      </c>
      <c r="J63" s="109"/>
      <c r="K63" s="104" t="s">
        <v>93</v>
      </c>
      <c r="L63" s="105"/>
      <c r="M63" s="105"/>
      <c r="N63" s="105"/>
      <c r="O63" s="106"/>
    </row>
    <row r="64" spans="2:15" ht="15" customHeight="1">
      <c r="B64" s="93"/>
      <c r="C64" s="95"/>
      <c r="D64" s="88">
        <v>2025</v>
      </c>
      <c r="E64" s="89"/>
      <c r="F64" s="88">
        <v>2024</v>
      </c>
      <c r="G64" s="89"/>
      <c r="H64" s="78" t="s">
        <v>22</v>
      </c>
      <c r="I64" s="99">
        <v>2024</v>
      </c>
      <c r="J64" s="99" t="s">
        <v>90</v>
      </c>
      <c r="K64" s="88">
        <v>2025</v>
      </c>
      <c r="L64" s="89"/>
      <c r="M64" s="88">
        <v>2024</v>
      </c>
      <c r="N64" s="89"/>
      <c r="O64" s="78" t="s">
        <v>22</v>
      </c>
    </row>
    <row r="65" spans="2:15" ht="15" customHeight="1" thickBot="1">
      <c r="B65" s="80" t="s">
        <v>21</v>
      </c>
      <c r="C65" s="82" t="s">
        <v>24</v>
      </c>
      <c r="D65" s="90"/>
      <c r="E65" s="91"/>
      <c r="F65" s="90"/>
      <c r="G65" s="91"/>
      <c r="H65" s="79"/>
      <c r="I65" s="100"/>
      <c r="J65" s="100"/>
      <c r="K65" s="90"/>
      <c r="L65" s="91"/>
      <c r="M65" s="90"/>
      <c r="N65" s="91"/>
      <c r="O65" s="79"/>
    </row>
    <row r="66" spans="2:15" ht="15" customHeight="1">
      <c r="B66" s="80"/>
      <c r="C66" s="82"/>
      <c r="D66" s="4" t="s">
        <v>25</v>
      </c>
      <c r="E66" s="5" t="s">
        <v>2</v>
      </c>
      <c r="F66" s="4" t="s">
        <v>25</v>
      </c>
      <c r="G66" s="5" t="s">
        <v>2</v>
      </c>
      <c r="H66" s="84" t="s">
        <v>26</v>
      </c>
      <c r="I66" s="6" t="s">
        <v>25</v>
      </c>
      <c r="J66" s="86" t="s">
        <v>91</v>
      </c>
      <c r="K66" s="4" t="s">
        <v>25</v>
      </c>
      <c r="L66" s="5" t="s">
        <v>2</v>
      </c>
      <c r="M66" s="4" t="s">
        <v>25</v>
      </c>
      <c r="N66" s="5" t="s">
        <v>2</v>
      </c>
      <c r="O66" s="84" t="s">
        <v>26</v>
      </c>
    </row>
    <row r="67" spans="2:15" ht="26.5" thickBot="1">
      <c r="B67" s="81"/>
      <c r="C67" s="83"/>
      <c r="D67" s="7" t="s">
        <v>27</v>
      </c>
      <c r="E67" s="8" t="s">
        <v>28</v>
      </c>
      <c r="F67" s="7" t="s">
        <v>27</v>
      </c>
      <c r="G67" s="8" t="s">
        <v>28</v>
      </c>
      <c r="H67" s="85"/>
      <c r="I67" s="9" t="s">
        <v>27</v>
      </c>
      <c r="J67" s="87"/>
      <c r="K67" s="7" t="s">
        <v>27</v>
      </c>
      <c r="L67" s="8" t="s">
        <v>28</v>
      </c>
      <c r="M67" s="7" t="s">
        <v>27</v>
      </c>
      <c r="N67" s="8" t="s">
        <v>28</v>
      </c>
      <c r="O67" s="85"/>
    </row>
    <row r="68" spans="2:15" ht="14.5" thickBot="1">
      <c r="B68" s="53"/>
      <c r="C68" s="11" t="s">
        <v>12</v>
      </c>
      <c r="D68" s="12">
        <v>320</v>
      </c>
      <c r="E68" s="13">
        <v>0.24864024864024864</v>
      </c>
      <c r="F68" s="12">
        <v>295</v>
      </c>
      <c r="G68" s="13">
        <v>0.28612997090203685</v>
      </c>
      <c r="H68" s="14">
        <v>8.4745762711864403E-2</v>
      </c>
      <c r="I68" s="12">
        <v>131</v>
      </c>
      <c r="J68" s="14">
        <v>1.4427480916030535</v>
      </c>
      <c r="K68" s="12">
        <v>1776</v>
      </c>
      <c r="L68" s="13">
        <v>0.20117806977797917</v>
      </c>
      <c r="M68" s="12">
        <v>2149</v>
      </c>
      <c r="N68" s="13">
        <v>0.24230465666929754</v>
      </c>
      <c r="O68" s="14">
        <v>-0.17356910190786412</v>
      </c>
    </row>
    <row r="69" spans="2:15" ht="14.5" thickBot="1">
      <c r="B69" s="54"/>
      <c r="C69" s="16" t="s">
        <v>4</v>
      </c>
      <c r="D69" s="17">
        <v>221</v>
      </c>
      <c r="E69" s="18">
        <v>0.17171717171717171</v>
      </c>
      <c r="F69" s="17">
        <v>187</v>
      </c>
      <c r="G69" s="18">
        <v>0.18137730358874879</v>
      </c>
      <c r="H69" s="19">
        <v>0.18181818181818188</v>
      </c>
      <c r="I69" s="17">
        <v>141</v>
      </c>
      <c r="J69" s="19">
        <v>0.56737588652482263</v>
      </c>
      <c r="K69" s="17">
        <v>1585</v>
      </c>
      <c r="L69" s="18">
        <v>0.17954236520163117</v>
      </c>
      <c r="M69" s="17">
        <v>1587</v>
      </c>
      <c r="N69" s="18">
        <v>0.17893787349193821</v>
      </c>
      <c r="O69" s="19">
        <v>-1.260239445494693E-3</v>
      </c>
    </row>
    <row r="70" spans="2:15" ht="14.5" thickBot="1">
      <c r="B70" s="54"/>
      <c r="C70" s="11" t="s">
        <v>9</v>
      </c>
      <c r="D70" s="12">
        <v>200</v>
      </c>
      <c r="E70" s="13">
        <v>0.15540015540015539</v>
      </c>
      <c r="F70" s="12">
        <v>115</v>
      </c>
      <c r="G70" s="13">
        <v>0.11154219204655674</v>
      </c>
      <c r="H70" s="14">
        <v>0.73913043478260865</v>
      </c>
      <c r="I70" s="12">
        <v>120</v>
      </c>
      <c r="J70" s="14">
        <v>0.66666666666666674</v>
      </c>
      <c r="K70" s="12">
        <v>1439</v>
      </c>
      <c r="L70" s="13">
        <v>0.16300407793384686</v>
      </c>
      <c r="M70" s="12">
        <v>1446</v>
      </c>
      <c r="N70" s="13">
        <v>0.1630398015559815</v>
      </c>
      <c r="O70" s="14">
        <v>-4.8409405255878113E-3</v>
      </c>
    </row>
    <row r="71" spans="2:15" ht="14.5" thickBot="1">
      <c r="B71" s="54"/>
      <c r="C71" s="55" t="s">
        <v>10</v>
      </c>
      <c r="D71" s="17">
        <v>158</v>
      </c>
      <c r="E71" s="18">
        <v>0.12276612276612277</v>
      </c>
      <c r="F71" s="17">
        <v>120</v>
      </c>
      <c r="G71" s="18">
        <v>0.11639185257032007</v>
      </c>
      <c r="H71" s="19">
        <v>0.31666666666666665</v>
      </c>
      <c r="I71" s="17">
        <v>117</v>
      </c>
      <c r="J71" s="19">
        <v>0.35042735042735051</v>
      </c>
      <c r="K71" s="17">
        <v>1224</v>
      </c>
      <c r="L71" s="18">
        <v>0.13864975079293157</v>
      </c>
      <c r="M71" s="17">
        <v>1119</v>
      </c>
      <c r="N71" s="18">
        <v>0.12616980493855001</v>
      </c>
      <c r="O71" s="19">
        <v>9.3833780160857971E-2</v>
      </c>
    </row>
    <row r="72" spans="2:15" ht="14.5" thickBot="1">
      <c r="B72" s="54"/>
      <c r="C72" s="56" t="s">
        <v>8</v>
      </c>
      <c r="D72" s="12">
        <v>133</v>
      </c>
      <c r="E72" s="13">
        <v>0.10334110334110334</v>
      </c>
      <c r="F72" s="12">
        <v>109</v>
      </c>
      <c r="G72" s="13">
        <v>0.10572259941804074</v>
      </c>
      <c r="H72" s="14">
        <v>0.22018348623853212</v>
      </c>
      <c r="I72" s="12">
        <v>110</v>
      </c>
      <c r="J72" s="14">
        <v>0.20909090909090899</v>
      </c>
      <c r="K72" s="12">
        <v>1106</v>
      </c>
      <c r="L72" s="13">
        <v>0.12528318985047576</v>
      </c>
      <c r="M72" s="12">
        <v>1015</v>
      </c>
      <c r="N72" s="13">
        <v>0.11444356748224152</v>
      </c>
      <c r="O72" s="14">
        <v>8.9655172413793061E-2</v>
      </c>
    </row>
    <row r="73" spans="2:15" ht="14.5" thickBot="1">
      <c r="B73" s="54"/>
      <c r="C73" s="57" t="s">
        <v>3</v>
      </c>
      <c r="D73" s="17">
        <v>98</v>
      </c>
      <c r="E73" s="18">
        <v>7.6146076146076144E-2</v>
      </c>
      <c r="F73" s="17">
        <v>86</v>
      </c>
      <c r="G73" s="18">
        <v>8.3414161008729393E-2</v>
      </c>
      <c r="H73" s="19">
        <v>0.13953488372093026</v>
      </c>
      <c r="I73" s="17">
        <v>58</v>
      </c>
      <c r="J73" s="19">
        <v>0.68965517241379315</v>
      </c>
      <c r="K73" s="17">
        <v>737</v>
      </c>
      <c r="L73" s="18">
        <v>8.3484367920253738E-2</v>
      </c>
      <c r="M73" s="17">
        <v>649</v>
      </c>
      <c r="N73" s="18">
        <v>7.3176231818694329E-2</v>
      </c>
      <c r="O73" s="19">
        <v>0.13559322033898313</v>
      </c>
    </row>
    <row r="74" spans="2:15" ht="14.5" thickBot="1">
      <c r="B74" s="54"/>
      <c r="C74" s="11" t="s">
        <v>11</v>
      </c>
      <c r="D74" s="12">
        <v>79</v>
      </c>
      <c r="E74" s="13">
        <v>6.1383061383061384E-2</v>
      </c>
      <c r="F74" s="12">
        <v>73</v>
      </c>
      <c r="G74" s="13">
        <v>7.0805043646944718E-2</v>
      </c>
      <c r="H74" s="14">
        <v>8.2191780821917915E-2</v>
      </c>
      <c r="I74" s="12">
        <v>38</v>
      </c>
      <c r="J74" s="14">
        <v>1.0789473684210527</v>
      </c>
      <c r="K74" s="12">
        <v>504</v>
      </c>
      <c r="L74" s="13">
        <v>5.7091073855913006E-2</v>
      </c>
      <c r="M74" s="12">
        <v>432</v>
      </c>
      <c r="N74" s="13">
        <v>4.8708986356973731E-2</v>
      </c>
      <c r="O74" s="14">
        <v>0.16666666666666674</v>
      </c>
    </row>
    <row r="75" spans="2:15" ht="14.5" thickBot="1">
      <c r="B75" s="54"/>
      <c r="C75" s="57" t="s">
        <v>29</v>
      </c>
      <c r="D75" s="17">
        <f>+D76-SUM(D68:D74)</f>
        <v>78</v>
      </c>
      <c r="E75" s="18">
        <f>+E76-SUM(E68:E74)</f>
        <v>6.0606060606060663E-2</v>
      </c>
      <c r="F75" s="17">
        <f>+F76-SUM(F68:F74)</f>
        <v>46</v>
      </c>
      <c r="G75" s="18">
        <f>+G76-SUM(G68:G74)</f>
        <v>4.4616876818622586E-2</v>
      </c>
      <c r="H75" s="19">
        <f>+D75/F75-1</f>
        <v>0.69565217391304346</v>
      </c>
      <c r="I75" s="17">
        <f>+I76-SUM(I68:I74)</f>
        <v>27</v>
      </c>
      <c r="J75" s="19">
        <f>+D75/I75-1</f>
        <v>1.8888888888888888</v>
      </c>
      <c r="K75" s="17">
        <f>+K76-SUM(K68:K74)</f>
        <v>457</v>
      </c>
      <c r="L75" s="18">
        <f>+L76-SUM(L68:L74)</f>
        <v>5.1767104666968655E-2</v>
      </c>
      <c r="M75" s="17">
        <f>+M76-SUM(M68:M74)</f>
        <v>472</v>
      </c>
      <c r="N75" s="18">
        <f>+N76-SUM(N68:N74)</f>
        <v>5.3219077686323168E-2</v>
      </c>
      <c r="O75" s="19">
        <f>+K75/M75-1</f>
        <v>-3.1779661016949179E-2</v>
      </c>
    </row>
    <row r="76" spans="2:15" ht="14.5" thickBot="1">
      <c r="B76" s="74"/>
      <c r="C76" s="75" t="s">
        <v>30</v>
      </c>
      <c r="D76" s="24">
        <v>1287</v>
      </c>
      <c r="E76" s="25">
        <v>1</v>
      </c>
      <c r="F76" s="24">
        <v>1031</v>
      </c>
      <c r="G76" s="25">
        <v>1</v>
      </c>
      <c r="H76" s="26">
        <v>0.24830261881668281</v>
      </c>
      <c r="I76" s="24">
        <v>742</v>
      </c>
      <c r="J76" s="26">
        <v>0.73450134770889486</v>
      </c>
      <c r="K76" s="24">
        <v>8828</v>
      </c>
      <c r="L76" s="25">
        <v>1</v>
      </c>
      <c r="M76" s="24">
        <v>8869</v>
      </c>
      <c r="N76" s="25">
        <v>1</v>
      </c>
      <c r="O76" s="26">
        <v>-4.6228436125831385E-3</v>
      </c>
    </row>
    <row r="77" spans="2:15">
      <c r="B77" s="27" t="s">
        <v>39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K4:O4"/>
    <mergeCell ref="D5:H5"/>
    <mergeCell ref="I5:J5"/>
    <mergeCell ref="K5:O5"/>
    <mergeCell ref="M6:N7"/>
    <mergeCell ref="O6:O7"/>
    <mergeCell ref="K6:L7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K64:L65"/>
    <mergeCell ref="B62:B64"/>
    <mergeCell ref="C62:C64"/>
    <mergeCell ref="B65:B67"/>
    <mergeCell ref="C65:C67"/>
    <mergeCell ref="H66:H67"/>
    <mergeCell ref="J66:J6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</mergeCells>
  <conditionalFormatting sqref="D10:O17">
    <cfRule type="cellIs" dxfId="36" priority="34" operator="equal">
      <formula>0</formula>
    </cfRule>
  </conditionalFormatting>
  <conditionalFormatting sqref="D19:O27">
    <cfRule type="cellIs" dxfId="35" priority="24" operator="equal">
      <formula>0</formula>
    </cfRule>
  </conditionalFormatting>
  <conditionalFormatting sqref="D43:O43">
    <cfRule type="cellIs" dxfId="34" priority="19" operator="equal">
      <formula>0</formula>
    </cfRule>
  </conditionalFormatting>
  <conditionalFormatting sqref="D45:O53">
    <cfRule type="cellIs" dxfId="33" priority="8" operator="equal">
      <formula>0</formula>
    </cfRule>
  </conditionalFormatting>
  <conditionalFormatting sqref="D68:O75">
    <cfRule type="cellIs" dxfId="32" priority="1" operator="equal">
      <formula>0</formula>
    </cfRule>
  </conditionalFormatting>
  <conditionalFormatting sqref="H10:H29 O10:O29 J19:J27">
    <cfRule type="cellIs" dxfId="31" priority="28" operator="lessThan">
      <formula>0</formula>
    </cfRule>
  </conditionalFormatting>
  <conditionalFormatting sqref="H43:H55 O43:O55">
    <cfRule type="cellIs" dxfId="30" priority="6" operator="lessThan">
      <formula>0</formula>
    </cfRule>
  </conditionalFormatting>
  <conditionalFormatting sqref="H68:H75 J68:J75 O68:O75">
    <cfRule type="cellIs" dxfId="29" priority="5" operator="lessThan">
      <formula>0</formula>
    </cfRule>
  </conditionalFormatting>
  <conditionalFormatting sqref="J10:J17">
    <cfRule type="cellIs" dxfId="28" priority="38" operator="lessThan">
      <formula>0</formula>
    </cfRule>
  </conditionalFormatting>
  <conditionalFormatting sqref="J43">
    <cfRule type="cellIs" dxfId="27" priority="23" operator="lessThan">
      <formula>0</formula>
    </cfRule>
  </conditionalFormatting>
  <conditionalFormatting sqref="J45:J53">
    <cfRule type="cellIs" dxfId="26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8.453125" style="37" customWidth="1"/>
    <col min="4" max="9" width="9" style="37" customWidth="1"/>
    <col min="10" max="10" width="11" style="37" customWidth="1"/>
    <col min="11" max="14" width="9" style="37" customWidth="1"/>
    <col min="15" max="15" width="11.453125" style="37" customWidth="1"/>
    <col min="16" max="16384" width="9.08984375" style="37"/>
  </cols>
  <sheetData>
    <row r="1" spans="2:15">
      <c r="B1" s="37" t="s">
        <v>7</v>
      </c>
      <c r="E1" s="38"/>
      <c r="O1" s="39">
        <v>46029</v>
      </c>
    </row>
    <row r="2" spans="2:15">
      <c r="B2" s="102" t="s">
        <v>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4.5" thickBot="1">
      <c r="B3" s="110" t="s">
        <v>31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5" customHeight="1">
      <c r="B4" s="92" t="s">
        <v>0</v>
      </c>
      <c r="C4" s="94" t="s">
        <v>1</v>
      </c>
      <c r="D4" s="96" t="s">
        <v>88</v>
      </c>
      <c r="E4" s="97"/>
      <c r="F4" s="97"/>
      <c r="G4" s="97"/>
      <c r="H4" s="98"/>
      <c r="I4" s="101" t="s">
        <v>81</v>
      </c>
      <c r="J4" s="98"/>
      <c r="K4" s="101" t="s">
        <v>92</v>
      </c>
      <c r="L4" s="97"/>
      <c r="M4" s="97"/>
      <c r="N4" s="97"/>
      <c r="O4" s="107"/>
    </row>
    <row r="5" spans="2:15" ht="14.5" thickBot="1">
      <c r="B5" s="93"/>
      <c r="C5" s="95"/>
      <c r="D5" s="108" t="s">
        <v>89</v>
      </c>
      <c r="E5" s="105"/>
      <c r="F5" s="105"/>
      <c r="G5" s="105"/>
      <c r="H5" s="109"/>
      <c r="I5" s="104" t="s">
        <v>82</v>
      </c>
      <c r="J5" s="109"/>
      <c r="K5" s="104" t="s">
        <v>93</v>
      </c>
      <c r="L5" s="105"/>
      <c r="M5" s="105"/>
      <c r="N5" s="105"/>
      <c r="O5" s="106"/>
    </row>
    <row r="6" spans="2:15" ht="19.5" customHeight="1">
      <c r="B6" s="93"/>
      <c r="C6" s="95"/>
      <c r="D6" s="88">
        <v>2025</v>
      </c>
      <c r="E6" s="89"/>
      <c r="F6" s="88">
        <v>2024</v>
      </c>
      <c r="G6" s="89"/>
      <c r="H6" s="78" t="s">
        <v>22</v>
      </c>
      <c r="I6" s="99">
        <v>2024</v>
      </c>
      <c r="J6" s="99" t="s">
        <v>90</v>
      </c>
      <c r="K6" s="88">
        <v>2025</v>
      </c>
      <c r="L6" s="89"/>
      <c r="M6" s="88">
        <v>2024</v>
      </c>
      <c r="N6" s="89"/>
      <c r="O6" s="78" t="s">
        <v>22</v>
      </c>
    </row>
    <row r="7" spans="2:15" ht="19.5" customHeight="1" thickBot="1">
      <c r="B7" s="80" t="s">
        <v>23</v>
      </c>
      <c r="C7" s="82" t="s">
        <v>24</v>
      </c>
      <c r="D7" s="90"/>
      <c r="E7" s="91"/>
      <c r="F7" s="90"/>
      <c r="G7" s="91"/>
      <c r="H7" s="79"/>
      <c r="I7" s="100"/>
      <c r="J7" s="100"/>
      <c r="K7" s="90"/>
      <c r="L7" s="91"/>
      <c r="M7" s="90"/>
      <c r="N7" s="91"/>
      <c r="O7" s="79"/>
    </row>
    <row r="8" spans="2:15" ht="15" customHeight="1">
      <c r="B8" s="80"/>
      <c r="C8" s="82"/>
      <c r="D8" s="4" t="s">
        <v>25</v>
      </c>
      <c r="E8" s="5" t="s">
        <v>2</v>
      </c>
      <c r="F8" s="4" t="s">
        <v>25</v>
      </c>
      <c r="G8" s="5" t="s">
        <v>2</v>
      </c>
      <c r="H8" s="84" t="s">
        <v>26</v>
      </c>
      <c r="I8" s="6" t="s">
        <v>25</v>
      </c>
      <c r="J8" s="86" t="s">
        <v>91</v>
      </c>
      <c r="K8" s="4" t="s">
        <v>25</v>
      </c>
      <c r="L8" s="5" t="s">
        <v>2</v>
      </c>
      <c r="M8" s="4" t="s">
        <v>25</v>
      </c>
      <c r="N8" s="5" t="s">
        <v>2</v>
      </c>
      <c r="O8" s="84" t="s">
        <v>26</v>
      </c>
    </row>
    <row r="9" spans="2:15" ht="15" customHeight="1" thickBot="1">
      <c r="B9" s="81"/>
      <c r="C9" s="83"/>
      <c r="D9" s="7" t="s">
        <v>27</v>
      </c>
      <c r="E9" s="8" t="s">
        <v>28</v>
      </c>
      <c r="F9" s="7" t="s">
        <v>27</v>
      </c>
      <c r="G9" s="8" t="s">
        <v>28</v>
      </c>
      <c r="H9" s="85"/>
      <c r="I9" s="9" t="s">
        <v>27</v>
      </c>
      <c r="J9" s="87"/>
      <c r="K9" s="7" t="s">
        <v>27</v>
      </c>
      <c r="L9" s="8" t="s">
        <v>28</v>
      </c>
      <c r="M9" s="7" t="s">
        <v>27</v>
      </c>
      <c r="N9" s="8" t="s">
        <v>28</v>
      </c>
      <c r="O9" s="85"/>
    </row>
    <row r="10" spans="2:15" ht="14.5" thickBot="1">
      <c r="B10" s="10">
        <v>1</v>
      </c>
      <c r="C10" s="11" t="s">
        <v>9</v>
      </c>
      <c r="D10" s="12">
        <v>121</v>
      </c>
      <c r="E10" s="13">
        <v>0.31185567010309279</v>
      </c>
      <c r="F10" s="12">
        <v>104</v>
      </c>
      <c r="G10" s="13">
        <v>0.40154440154440152</v>
      </c>
      <c r="H10" s="14">
        <v>0.16346153846153855</v>
      </c>
      <c r="I10" s="12">
        <v>77</v>
      </c>
      <c r="J10" s="14">
        <v>0.5714285714285714</v>
      </c>
      <c r="K10" s="12">
        <v>1032</v>
      </c>
      <c r="L10" s="13">
        <v>0.38464405516213196</v>
      </c>
      <c r="M10" s="12">
        <v>937</v>
      </c>
      <c r="N10" s="13">
        <v>0.40721425467188177</v>
      </c>
      <c r="O10" s="14">
        <v>0.1013874066168623</v>
      </c>
    </row>
    <row r="11" spans="2:15" ht="14.5" thickBot="1">
      <c r="B11" s="52">
        <v>2</v>
      </c>
      <c r="C11" s="16" t="s">
        <v>4</v>
      </c>
      <c r="D11" s="17">
        <v>85</v>
      </c>
      <c r="E11" s="18">
        <v>0.21907216494845361</v>
      </c>
      <c r="F11" s="17">
        <v>56</v>
      </c>
      <c r="G11" s="18">
        <v>0.21621621621621623</v>
      </c>
      <c r="H11" s="19">
        <v>0.51785714285714279</v>
      </c>
      <c r="I11" s="17">
        <v>26</v>
      </c>
      <c r="J11" s="19">
        <v>2.2692307692307692</v>
      </c>
      <c r="K11" s="17">
        <v>372</v>
      </c>
      <c r="L11" s="18">
        <v>0.13865076407007082</v>
      </c>
      <c r="M11" s="17">
        <v>275</v>
      </c>
      <c r="N11" s="18">
        <v>0.11951325510647545</v>
      </c>
      <c r="O11" s="19">
        <v>0.35272727272727278</v>
      </c>
    </row>
    <row r="12" spans="2:15" ht="14.5" thickBot="1">
      <c r="B12" s="10">
        <v>3</v>
      </c>
      <c r="C12" s="11" t="s">
        <v>12</v>
      </c>
      <c r="D12" s="12">
        <v>52</v>
      </c>
      <c r="E12" s="13">
        <v>0.13402061855670103</v>
      </c>
      <c r="F12" s="12">
        <v>22</v>
      </c>
      <c r="G12" s="13">
        <v>8.4942084942084939E-2</v>
      </c>
      <c r="H12" s="14">
        <v>1.3636363636363638</v>
      </c>
      <c r="I12" s="12">
        <v>7</v>
      </c>
      <c r="J12" s="14">
        <v>6.4285714285714288</v>
      </c>
      <c r="K12" s="12">
        <v>297</v>
      </c>
      <c r="L12" s="13">
        <v>0.11069698099142751</v>
      </c>
      <c r="M12" s="12">
        <v>202</v>
      </c>
      <c r="N12" s="13">
        <v>8.7787918296392875E-2</v>
      </c>
      <c r="O12" s="14">
        <v>0.47029702970297027</v>
      </c>
    </row>
    <row r="13" spans="2:15" ht="14.5" thickBot="1">
      <c r="B13" s="52">
        <v>4</v>
      </c>
      <c r="C13" s="16" t="s">
        <v>40</v>
      </c>
      <c r="D13" s="17">
        <v>59</v>
      </c>
      <c r="E13" s="18">
        <v>0.15206185567010308</v>
      </c>
      <c r="F13" s="17">
        <v>14</v>
      </c>
      <c r="G13" s="18">
        <v>5.4054054054054057E-2</v>
      </c>
      <c r="H13" s="19">
        <v>3.2142857142857144</v>
      </c>
      <c r="I13" s="17">
        <v>63</v>
      </c>
      <c r="J13" s="19">
        <v>-6.3492063492063489E-2</v>
      </c>
      <c r="K13" s="17">
        <v>285</v>
      </c>
      <c r="L13" s="18">
        <v>0.10622437569884458</v>
      </c>
      <c r="M13" s="17">
        <v>242</v>
      </c>
      <c r="N13" s="18">
        <v>0.10517166449369839</v>
      </c>
      <c r="O13" s="19">
        <v>0.1776859504132231</v>
      </c>
    </row>
    <row r="14" spans="2:15" ht="14.5" thickBot="1">
      <c r="B14" s="10">
        <v>5</v>
      </c>
      <c r="C14" s="11" t="s">
        <v>16</v>
      </c>
      <c r="D14" s="12">
        <v>23</v>
      </c>
      <c r="E14" s="13">
        <v>5.9278350515463915E-2</v>
      </c>
      <c r="F14" s="12">
        <v>5</v>
      </c>
      <c r="G14" s="13">
        <v>1.9305019305019305E-2</v>
      </c>
      <c r="H14" s="14">
        <v>3.5999999999999996</v>
      </c>
      <c r="I14" s="12">
        <v>18</v>
      </c>
      <c r="J14" s="14">
        <v>0.27777777777777768</v>
      </c>
      <c r="K14" s="12">
        <v>215</v>
      </c>
      <c r="L14" s="13">
        <v>8.0134178158777492E-2</v>
      </c>
      <c r="M14" s="12">
        <v>163</v>
      </c>
      <c r="N14" s="13">
        <v>7.0838765754019997E-2</v>
      </c>
      <c r="O14" s="14">
        <v>0.31901840490797539</v>
      </c>
    </row>
    <row r="15" spans="2:15" ht="14.5" thickBot="1">
      <c r="B15" s="76" t="s">
        <v>41</v>
      </c>
      <c r="C15" s="77"/>
      <c r="D15" s="21">
        <f>SUM(D10:D14)</f>
        <v>340</v>
      </c>
      <c r="E15" s="22">
        <f>D15/D17</f>
        <v>0.87628865979381443</v>
      </c>
      <c r="F15" s="21">
        <f>SUM(F10:F14)</f>
        <v>201</v>
      </c>
      <c r="G15" s="22">
        <f>F15/F17</f>
        <v>0.77606177606177607</v>
      </c>
      <c r="H15" s="23">
        <f>D15/F15-1</f>
        <v>0.691542288557214</v>
      </c>
      <c r="I15" s="21">
        <f>SUM(I10:I14)</f>
        <v>191</v>
      </c>
      <c r="J15" s="22">
        <f>D15/I15-1</f>
        <v>0.78010471204188492</v>
      </c>
      <c r="K15" s="21">
        <f>SUM(K10:K14)</f>
        <v>2201</v>
      </c>
      <c r="L15" s="22">
        <f>K15/K17</f>
        <v>0.82035035408125234</v>
      </c>
      <c r="M15" s="21">
        <f>SUM(M10:M14)</f>
        <v>1819</v>
      </c>
      <c r="N15" s="22">
        <f>M15/M17</f>
        <v>0.79052585832246847</v>
      </c>
      <c r="O15" s="23">
        <f>K15/M15-1</f>
        <v>0.21000549752611319</v>
      </c>
    </row>
    <row r="16" spans="2:15" ht="14.5" thickBot="1">
      <c r="B16" s="76" t="s">
        <v>29</v>
      </c>
      <c r="C16" s="77"/>
      <c r="D16" s="21">
        <f>D17-D15</f>
        <v>48</v>
      </c>
      <c r="E16" s="22">
        <f t="shared" ref="E16:O16" si="0">E17-E15</f>
        <v>0.12371134020618557</v>
      </c>
      <c r="F16" s="35">
        <f t="shared" si="0"/>
        <v>58</v>
      </c>
      <c r="G16" s="22">
        <f t="shared" si="0"/>
        <v>0.22393822393822371</v>
      </c>
      <c r="H16" s="23">
        <f t="shared" si="0"/>
        <v>-0.19347279048771604</v>
      </c>
      <c r="I16" s="35">
        <f t="shared" si="0"/>
        <v>37</v>
      </c>
      <c r="J16" s="23">
        <f t="shared" si="0"/>
        <v>-7.8350326076972676E-2</v>
      </c>
      <c r="K16" s="35">
        <f t="shared" si="0"/>
        <v>482</v>
      </c>
      <c r="L16" s="22">
        <f t="shared" si="0"/>
        <v>0.17964964591874766</v>
      </c>
      <c r="M16" s="35">
        <f t="shared" si="0"/>
        <v>482</v>
      </c>
      <c r="N16" s="22">
        <f t="shared" si="0"/>
        <v>0.20947414167753142</v>
      </c>
      <c r="O16" s="23">
        <f t="shared" si="0"/>
        <v>-4.3990721341845562E-2</v>
      </c>
    </row>
    <row r="17" spans="2:15" ht="14.5" thickBot="1">
      <c r="B17" s="74" t="s">
        <v>30</v>
      </c>
      <c r="C17" s="75"/>
      <c r="D17" s="24">
        <v>388</v>
      </c>
      <c r="E17" s="25">
        <v>1</v>
      </c>
      <c r="F17" s="24">
        <v>259</v>
      </c>
      <c r="G17" s="25">
        <v>0.99999999999999978</v>
      </c>
      <c r="H17" s="26">
        <v>0.49806949806949796</v>
      </c>
      <c r="I17" s="24">
        <v>228</v>
      </c>
      <c r="J17" s="26">
        <v>0.70175438596491224</v>
      </c>
      <c r="K17" s="24">
        <v>2683</v>
      </c>
      <c r="L17" s="25">
        <v>1</v>
      </c>
      <c r="M17" s="24">
        <v>2301</v>
      </c>
      <c r="N17" s="25">
        <v>0.99999999999999989</v>
      </c>
      <c r="O17" s="26">
        <v>0.16601477618426763</v>
      </c>
    </row>
    <row r="18" spans="2:15">
      <c r="B18" s="66" t="s">
        <v>59</v>
      </c>
    </row>
    <row r="19" spans="2:15">
      <c r="B19" s="66" t="s">
        <v>69</v>
      </c>
    </row>
    <row r="20" spans="2:15">
      <c r="B20" s="69" t="s">
        <v>60</v>
      </c>
      <c r="C20" s="1"/>
      <c r="D20" s="1"/>
      <c r="E20" s="1"/>
      <c r="F20" s="1"/>
      <c r="G20" s="1"/>
    </row>
    <row r="21" spans="2:15">
      <c r="B21" s="70" t="s">
        <v>70</v>
      </c>
    </row>
    <row r="22" spans="2:15">
      <c r="B22" s="62"/>
    </row>
  </sheetData>
  <mergeCells count="26">
    <mergeCell ref="O8:O9"/>
    <mergeCell ref="D6:E7"/>
    <mergeCell ref="H6:H7"/>
    <mergeCell ref="I6:I7"/>
    <mergeCell ref="J6:J7"/>
    <mergeCell ref="K6:L7"/>
    <mergeCell ref="B2:O2"/>
    <mergeCell ref="B3:O3"/>
    <mergeCell ref="K4:O4"/>
    <mergeCell ref="K5:O5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5" priority="3" operator="equal">
      <formula>0</formula>
    </cfRule>
  </conditionalFormatting>
  <conditionalFormatting sqref="H10:H16 O10:O16">
    <cfRule type="cellIs" dxfId="24" priority="1" operator="lessThan">
      <formula>0</formula>
    </cfRule>
  </conditionalFormatting>
  <conditionalFormatting sqref="J10:J14">
    <cfRule type="cellIs" dxfId="23" priority="7" operator="lessThan">
      <formula>0</formula>
    </cfRule>
  </conditionalFormatting>
  <conditionalFormatting sqref="J16">
    <cfRule type="cellIs" dxfId="22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B10A-9F6C-4993-9359-EFD4EDD6C9A2}">
  <sheetPr>
    <pageSetUpPr fitToPage="1"/>
  </sheetPr>
  <dimension ref="B1:V64"/>
  <sheetViews>
    <sheetView showGridLines="0" zoomScale="90" zoomScaleNormal="90" workbookViewId="0">
      <selection activeCell="V1" sqref="V1"/>
    </sheetView>
  </sheetViews>
  <sheetFormatPr defaultColWidth="9.08984375" defaultRowHeight="14"/>
  <cols>
    <col min="1" max="1" width="2" style="1" customWidth="1"/>
    <col min="2" max="2" width="8.08984375" style="1" customWidth="1"/>
    <col min="3" max="3" width="19.08984375" style="1" customWidth="1"/>
    <col min="4" max="12" width="10.08984375" style="1" customWidth="1"/>
    <col min="13" max="14" width="4.453125" style="1" customWidth="1"/>
    <col min="15" max="15" width="11.54296875" style="1" customWidth="1"/>
    <col min="16" max="16" width="19.08984375" style="1" customWidth="1"/>
    <col min="17" max="17" width="10.453125" style="1" customWidth="1"/>
    <col min="18" max="22" width="10.54296875" style="1" customWidth="1"/>
    <col min="23" max="23" width="11.6328125" style="1" customWidth="1"/>
    <col min="24" max="16384" width="9.08984375" style="1"/>
  </cols>
  <sheetData>
    <row r="1" spans="2:22">
      <c r="B1" s="1" t="s">
        <v>7</v>
      </c>
      <c r="D1" s="2"/>
      <c r="O1" s="3"/>
      <c r="V1" s="3">
        <v>46029</v>
      </c>
    </row>
    <row r="2" spans="2:22" ht="14.4" customHeight="1">
      <c r="B2" s="102" t="s">
        <v>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64"/>
      <c r="N2" s="27"/>
      <c r="O2" s="102" t="s">
        <v>74</v>
      </c>
      <c r="P2" s="102"/>
      <c r="Q2" s="102"/>
      <c r="R2" s="102"/>
      <c r="S2" s="102"/>
      <c r="T2" s="102"/>
      <c r="U2" s="102"/>
      <c r="V2" s="102"/>
    </row>
    <row r="3" spans="2:22" ht="14.4" customHeight="1" thickBot="1">
      <c r="B3" s="103" t="s">
        <v>95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64"/>
      <c r="N3" s="27"/>
      <c r="O3" s="103" t="s">
        <v>75</v>
      </c>
      <c r="P3" s="103"/>
      <c r="Q3" s="103"/>
      <c r="R3" s="103"/>
      <c r="S3" s="103"/>
      <c r="T3" s="103"/>
      <c r="U3" s="103"/>
      <c r="V3" s="103"/>
    </row>
    <row r="4" spans="2:22" ht="14.4" customHeight="1">
      <c r="B4" s="92" t="s">
        <v>0</v>
      </c>
      <c r="C4" s="94" t="s">
        <v>45</v>
      </c>
      <c r="D4" s="96" t="s">
        <v>88</v>
      </c>
      <c r="E4" s="97"/>
      <c r="F4" s="97"/>
      <c r="G4" s="97"/>
      <c r="H4" s="97"/>
      <c r="I4" s="107"/>
      <c r="J4" s="96" t="s">
        <v>81</v>
      </c>
      <c r="K4" s="97"/>
      <c r="L4" s="107"/>
      <c r="M4" s="64"/>
      <c r="O4" s="92" t="s">
        <v>0</v>
      </c>
      <c r="P4" s="94" t="s">
        <v>45</v>
      </c>
      <c r="Q4" s="96" t="s">
        <v>92</v>
      </c>
      <c r="R4" s="97"/>
      <c r="S4" s="97"/>
      <c r="T4" s="97"/>
      <c r="U4" s="97"/>
      <c r="V4" s="107"/>
    </row>
    <row r="5" spans="2:22" ht="14.4" customHeight="1" thickBot="1">
      <c r="B5" s="93"/>
      <c r="C5" s="95"/>
      <c r="D5" s="108" t="s">
        <v>89</v>
      </c>
      <c r="E5" s="105"/>
      <c r="F5" s="105"/>
      <c r="G5" s="105"/>
      <c r="H5" s="105"/>
      <c r="I5" s="106"/>
      <c r="J5" s="108" t="s">
        <v>82</v>
      </c>
      <c r="K5" s="105"/>
      <c r="L5" s="106"/>
      <c r="M5" s="64"/>
      <c r="O5" s="93"/>
      <c r="P5" s="95"/>
      <c r="Q5" s="108" t="s">
        <v>96</v>
      </c>
      <c r="R5" s="105"/>
      <c r="S5" s="105"/>
      <c r="T5" s="105"/>
      <c r="U5" s="105"/>
      <c r="V5" s="106"/>
    </row>
    <row r="6" spans="2:22" ht="14.4" customHeight="1">
      <c r="B6" s="93"/>
      <c r="C6" s="95"/>
      <c r="D6" s="88">
        <v>2025</v>
      </c>
      <c r="E6" s="89"/>
      <c r="F6" s="88">
        <v>2024</v>
      </c>
      <c r="G6" s="89"/>
      <c r="H6" s="78" t="s">
        <v>22</v>
      </c>
      <c r="I6" s="78" t="s">
        <v>46</v>
      </c>
      <c r="J6" s="78">
        <v>2025</v>
      </c>
      <c r="K6" s="78" t="s">
        <v>90</v>
      </c>
      <c r="L6" s="115" t="s">
        <v>97</v>
      </c>
      <c r="M6" s="64"/>
      <c r="O6" s="93"/>
      <c r="P6" s="95"/>
      <c r="Q6" s="88">
        <v>2025</v>
      </c>
      <c r="R6" s="89"/>
      <c r="S6" s="88">
        <v>2024</v>
      </c>
      <c r="T6" s="89"/>
      <c r="U6" s="78" t="s">
        <v>22</v>
      </c>
      <c r="V6" s="115" t="s">
        <v>63</v>
      </c>
    </row>
    <row r="7" spans="2:22" ht="14.4" customHeight="1" thickBot="1">
      <c r="B7" s="80" t="s">
        <v>23</v>
      </c>
      <c r="C7" s="82" t="s">
        <v>45</v>
      </c>
      <c r="D7" s="90"/>
      <c r="E7" s="91"/>
      <c r="F7" s="90"/>
      <c r="G7" s="91"/>
      <c r="H7" s="79"/>
      <c r="I7" s="79"/>
      <c r="J7" s="79"/>
      <c r="K7" s="79"/>
      <c r="L7" s="116"/>
      <c r="M7" s="64"/>
      <c r="O7" s="80" t="s">
        <v>23</v>
      </c>
      <c r="P7" s="82" t="s">
        <v>45</v>
      </c>
      <c r="Q7" s="90"/>
      <c r="R7" s="91"/>
      <c r="S7" s="90"/>
      <c r="T7" s="91"/>
      <c r="U7" s="79"/>
      <c r="V7" s="116"/>
    </row>
    <row r="8" spans="2:22" ht="14.4" customHeight="1">
      <c r="B8" s="80"/>
      <c r="C8" s="82"/>
      <c r="D8" s="4" t="s">
        <v>25</v>
      </c>
      <c r="E8" s="5" t="s">
        <v>2</v>
      </c>
      <c r="F8" s="4" t="s">
        <v>25</v>
      </c>
      <c r="G8" s="5" t="s">
        <v>2</v>
      </c>
      <c r="H8" s="84" t="s">
        <v>26</v>
      </c>
      <c r="I8" s="84" t="s">
        <v>47</v>
      </c>
      <c r="J8" s="84" t="s">
        <v>25</v>
      </c>
      <c r="K8" s="84" t="s">
        <v>91</v>
      </c>
      <c r="L8" s="113" t="s">
        <v>98</v>
      </c>
      <c r="M8" s="64"/>
      <c r="O8" s="80"/>
      <c r="P8" s="82"/>
      <c r="Q8" s="4" t="s">
        <v>25</v>
      </c>
      <c r="R8" s="5" t="s">
        <v>2</v>
      </c>
      <c r="S8" s="4" t="s">
        <v>25</v>
      </c>
      <c r="T8" s="5" t="s">
        <v>2</v>
      </c>
      <c r="U8" s="84" t="s">
        <v>26</v>
      </c>
      <c r="V8" s="113" t="s">
        <v>64</v>
      </c>
    </row>
    <row r="9" spans="2:22" ht="14.4" customHeight="1" thickBot="1">
      <c r="B9" s="81"/>
      <c r="C9" s="83"/>
      <c r="D9" s="7" t="s">
        <v>27</v>
      </c>
      <c r="E9" s="8" t="s">
        <v>28</v>
      </c>
      <c r="F9" s="7" t="s">
        <v>27</v>
      </c>
      <c r="G9" s="8" t="s">
        <v>28</v>
      </c>
      <c r="H9" s="85"/>
      <c r="I9" s="85"/>
      <c r="J9" s="85" t="s">
        <v>27</v>
      </c>
      <c r="K9" s="85"/>
      <c r="L9" s="114"/>
      <c r="M9" s="64"/>
      <c r="O9" s="81"/>
      <c r="P9" s="83"/>
      <c r="Q9" s="7" t="s">
        <v>27</v>
      </c>
      <c r="R9" s="8" t="s">
        <v>28</v>
      </c>
      <c r="S9" s="7" t="s">
        <v>27</v>
      </c>
      <c r="T9" s="8" t="s">
        <v>28</v>
      </c>
      <c r="U9" s="85"/>
      <c r="V9" s="114"/>
    </row>
    <row r="10" spans="2:22" ht="14.4" customHeight="1" thickBot="1">
      <c r="B10" s="15">
        <v>1</v>
      </c>
      <c r="C10" s="16" t="s">
        <v>11</v>
      </c>
      <c r="D10" s="17">
        <v>1536</v>
      </c>
      <c r="E10" s="18">
        <v>0.18055718819795463</v>
      </c>
      <c r="F10" s="17">
        <v>1083</v>
      </c>
      <c r="G10" s="18">
        <v>0.15359523471847966</v>
      </c>
      <c r="H10" s="19">
        <v>0.4182825484764543</v>
      </c>
      <c r="I10" s="32">
        <v>0</v>
      </c>
      <c r="J10" s="17">
        <v>935</v>
      </c>
      <c r="K10" s="19">
        <v>0.64278074866310164</v>
      </c>
      <c r="L10" s="32">
        <v>2</v>
      </c>
      <c r="M10" s="64"/>
      <c r="O10" s="15">
        <v>1</v>
      </c>
      <c r="P10" s="16" t="s">
        <v>38</v>
      </c>
      <c r="Q10" s="17">
        <v>11957</v>
      </c>
      <c r="R10" s="18">
        <v>0.17038588691290471</v>
      </c>
      <c r="S10" s="17">
        <v>7331</v>
      </c>
      <c r="T10" s="18">
        <v>0.10966342557965594</v>
      </c>
      <c r="U10" s="19">
        <v>0.63101896057836582</v>
      </c>
      <c r="V10" s="32">
        <v>3</v>
      </c>
    </row>
    <row r="11" spans="2:22" ht="14.4" customHeight="1" thickBot="1">
      <c r="B11" s="15">
        <v>2</v>
      </c>
      <c r="C11" s="16" t="s">
        <v>16</v>
      </c>
      <c r="D11" s="17">
        <v>1342</v>
      </c>
      <c r="E11" s="18">
        <v>0.1577524391677442</v>
      </c>
      <c r="F11" s="17">
        <v>752</v>
      </c>
      <c r="G11" s="18">
        <v>0.10665153878882427</v>
      </c>
      <c r="H11" s="19">
        <v>0.78457446808510634</v>
      </c>
      <c r="I11" s="32">
        <v>3</v>
      </c>
      <c r="J11" s="17">
        <v>1003</v>
      </c>
      <c r="K11" s="19">
        <v>0.33798604187437697</v>
      </c>
      <c r="L11" s="32">
        <v>0</v>
      </c>
      <c r="M11" s="64"/>
      <c r="O11" s="15">
        <v>2</v>
      </c>
      <c r="P11" s="16" t="s">
        <v>16</v>
      </c>
      <c r="Q11" s="17">
        <v>11215</v>
      </c>
      <c r="R11" s="18">
        <v>0.15981247150022801</v>
      </c>
      <c r="S11" s="17">
        <v>9538</v>
      </c>
      <c r="T11" s="18">
        <v>0.14267763649962603</v>
      </c>
      <c r="U11" s="19">
        <v>0.17582302369469494</v>
      </c>
      <c r="V11" s="32">
        <v>0</v>
      </c>
    </row>
    <row r="12" spans="2:22" ht="14.4" customHeight="1" thickBot="1">
      <c r="B12" s="10">
        <v>3</v>
      </c>
      <c r="C12" s="11" t="s">
        <v>38</v>
      </c>
      <c r="D12" s="12">
        <v>1311</v>
      </c>
      <c r="E12" s="13">
        <v>0.15410838133301988</v>
      </c>
      <c r="F12" s="12">
        <v>871</v>
      </c>
      <c r="G12" s="13">
        <v>0.12352857750673664</v>
      </c>
      <c r="H12" s="14">
        <v>0.505166475315729</v>
      </c>
      <c r="I12" s="31">
        <v>0</v>
      </c>
      <c r="J12" s="12">
        <v>1055</v>
      </c>
      <c r="K12" s="14">
        <v>0.24265402843601902</v>
      </c>
      <c r="L12" s="31">
        <v>-2</v>
      </c>
      <c r="M12" s="64"/>
      <c r="O12" s="10">
        <v>3</v>
      </c>
      <c r="P12" s="11" t="s">
        <v>11</v>
      </c>
      <c r="Q12" s="12">
        <v>10844</v>
      </c>
      <c r="R12" s="13">
        <v>0.15452576379388966</v>
      </c>
      <c r="S12" s="12">
        <v>13064</v>
      </c>
      <c r="T12" s="13">
        <v>0.19542258788332087</v>
      </c>
      <c r="U12" s="14">
        <v>-0.16993263931414571</v>
      </c>
      <c r="V12" s="31">
        <v>-2</v>
      </c>
    </row>
    <row r="13" spans="2:22" ht="14.4" customHeight="1" thickBot="1">
      <c r="B13" s="15">
        <v>4</v>
      </c>
      <c r="C13" s="16" t="s">
        <v>17</v>
      </c>
      <c r="D13" s="17">
        <v>981</v>
      </c>
      <c r="E13" s="18">
        <v>0.11531679793111556</v>
      </c>
      <c r="F13" s="17">
        <v>656</v>
      </c>
      <c r="G13" s="18">
        <v>9.3036448730676499E-2</v>
      </c>
      <c r="H13" s="19">
        <v>0.49542682926829262</v>
      </c>
      <c r="I13" s="32">
        <v>3</v>
      </c>
      <c r="J13" s="17">
        <v>576</v>
      </c>
      <c r="K13" s="19">
        <v>0.703125</v>
      </c>
      <c r="L13" s="32">
        <v>0</v>
      </c>
      <c r="M13" s="64"/>
      <c r="O13" s="15">
        <v>4</v>
      </c>
      <c r="P13" s="16" t="s">
        <v>17</v>
      </c>
      <c r="Q13" s="17">
        <v>7588</v>
      </c>
      <c r="R13" s="18">
        <v>0.1081281349749202</v>
      </c>
      <c r="S13" s="17">
        <v>6100</v>
      </c>
      <c r="T13" s="18">
        <v>9.1249065071054597E-2</v>
      </c>
      <c r="U13" s="19">
        <v>0.24393442622950823</v>
      </c>
      <c r="V13" s="32">
        <v>2</v>
      </c>
    </row>
    <row r="14" spans="2:22" ht="14.4" customHeight="1" thickBot="1">
      <c r="B14" s="10">
        <v>5</v>
      </c>
      <c r="C14" s="11" t="s">
        <v>9</v>
      </c>
      <c r="D14" s="12">
        <v>665</v>
      </c>
      <c r="E14" s="13">
        <v>7.8170918067473852E-2</v>
      </c>
      <c r="F14" s="12">
        <v>998</v>
      </c>
      <c r="G14" s="13">
        <v>0.14154020706282797</v>
      </c>
      <c r="H14" s="14">
        <v>-0.33366733466933862</v>
      </c>
      <c r="I14" s="31">
        <v>-3</v>
      </c>
      <c r="J14" s="12">
        <v>535</v>
      </c>
      <c r="K14" s="14">
        <v>0.2429906542056075</v>
      </c>
      <c r="L14" s="31">
        <v>0</v>
      </c>
      <c r="M14" s="64"/>
      <c r="O14" s="10">
        <v>5</v>
      </c>
      <c r="P14" s="11" t="s">
        <v>13</v>
      </c>
      <c r="Q14" s="12">
        <v>6706</v>
      </c>
      <c r="R14" s="13">
        <v>9.555973552211583E-2</v>
      </c>
      <c r="S14" s="12">
        <v>7501</v>
      </c>
      <c r="T14" s="13">
        <v>0.11220643231114436</v>
      </c>
      <c r="U14" s="14">
        <v>-0.1059858685508599</v>
      </c>
      <c r="V14" s="31">
        <v>-2</v>
      </c>
    </row>
    <row r="15" spans="2:22" ht="14.4" customHeight="1" thickBot="1">
      <c r="B15" s="15">
        <v>6</v>
      </c>
      <c r="C15" s="16" t="s">
        <v>12</v>
      </c>
      <c r="D15" s="17">
        <v>643</v>
      </c>
      <c r="E15" s="18">
        <v>7.5584812507346888E-2</v>
      </c>
      <c r="F15" s="17">
        <v>814</v>
      </c>
      <c r="G15" s="18">
        <v>0.11544461778471139</v>
      </c>
      <c r="H15" s="19">
        <v>-0.21007371007371012</v>
      </c>
      <c r="I15" s="32">
        <v>-2</v>
      </c>
      <c r="J15" s="17">
        <v>347</v>
      </c>
      <c r="K15" s="19">
        <v>0.85302593659942372</v>
      </c>
      <c r="L15" s="32">
        <v>1</v>
      </c>
      <c r="M15" s="64"/>
      <c r="O15" s="15">
        <v>6</v>
      </c>
      <c r="P15" s="16" t="s">
        <v>9</v>
      </c>
      <c r="Q15" s="17">
        <v>5703</v>
      </c>
      <c r="R15" s="18">
        <v>8.1267099863201089E-2</v>
      </c>
      <c r="S15" s="17">
        <v>6617</v>
      </c>
      <c r="T15" s="18">
        <v>9.8982797307404641E-2</v>
      </c>
      <c r="U15" s="19">
        <v>-0.13812906150823634</v>
      </c>
      <c r="V15" s="32">
        <v>-1</v>
      </c>
    </row>
    <row r="16" spans="2:22" ht="14.4" customHeight="1" thickBot="1">
      <c r="B16" s="10">
        <v>7</v>
      </c>
      <c r="C16" s="11" t="s">
        <v>13</v>
      </c>
      <c r="D16" s="12">
        <v>594</v>
      </c>
      <c r="E16" s="13">
        <v>6.9824850123427762E-2</v>
      </c>
      <c r="F16" s="12">
        <v>663</v>
      </c>
      <c r="G16" s="13">
        <v>9.4029215714083111E-2</v>
      </c>
      <c r="H16" s="14">
        <v>-0.10407239819004521</v>
      </c>
      <c r="I16" s="31">
        <v>-1</v>
      </c>
      <c r="J16" s="12">
        <v>501</v>
      </c>
      <c r="K16" s="14">
        <v>0.18562874251497008</v>
      </c>
      <c r="L16" s="31">
        <v>-1</v>
      </c>
      <c r="M16" s="64"/>
      <c r="O16" s="10">
        <v>7</v>
      </c>
      <c r="P16" s="11" t="s">
        <v>12</v>
      </c>
      <c r="Q16" s="12">
        <v>4188</v>
      </c>
      <c r="R16" s="13">
        <v>5.9678522571819423E-2</v>
      </c>
      <c r="S16" s="12">
        <v>5504</v>
      </c>
      <c r="T16" s="13">
        <v>8.233358264771877E-2</v>
      </c>
      <c r="U16" s="14">
        <v>-0.23909883720930236</v>
      </c>
      <c r="V16" s="31">
        <v>0</v>
      </c>
    </row>
    <row r="17" spans="2:22" ht="14.4" customHeight="1" thickBot="1">
      <c r="B17" s="15">
        <v>8</v>
      </c>
      <c r="C17" s="16" t="s">
        <v>18</v>
      </c>
      <c r="D17" s="17">
        <v>380</v>
      </c>
      <c r="E17" s="18">
        <v>4.4669096038556483E-2</v>
      </c>
      <c r="F17" s="17">
        <v>355</v>
      </c>
      <c r="G17" s="18">
        <v>5.0347468444192314E-2</v>
      </c>
      <c r="H17" s="19">
        <v>7.0422535211267512E-2</v>
      </c>
      <c r="I17" s="32">
        <v>0</v>
      </c>
      <c r="J17" s="17">
        <v>224</v>
      </c>
      <c r="K17" s="19">
        <v>0.6964285714285714</v>
      </c>
      <c r="L17" s="32">
        <v>0</v>
      </c>
      <c r="M17" s="64"/>
      <c r="O17" s="15">
        <v>8</v>
      </c>
      <c r="P17" s="16" t="s">
        <v>18</v>
      </c>
      <c r="Q17" s="17">
        <v>3165</v>
      </c>
      <c r="R17" s="18">
        <v>4.5100889192886455E-2</v>
      </c>
      <c r="S17" s="17">
        <v>2935</v>
      </c>
      <c r="T17" s="18">
        <v>4.3904263275991028E-2</v>
      </c>
      <c r="U17" s="19">
        <v>7.8364565587734303E-2</v>
      </c>
      <c r="V17" s="32">
        <v>0</v>
      </c>
    </row>
    <row r="18" spans="2:22" ht="14.4" customHeight="1" thickBot="1">
      <c r="B18" s="10">
        <v>9</v>
      </c>
      <c r="C18" s="11" t="s">
        <v>15</v>
      </c>
      <c r="D18" s="12">
        <v>201</v>
      </c>
      <c r="E18" s="13">
        <v>2.362760079934172E-2</v>
      </c>
      <c r="F18" s="12">
        <v>189</v>
      </c>
      <c r="G18" s="13">
        <v>2.6804708551978442E-2</v>
      </c>
      <c r="H18" s="14">
        <v>6.3492063492063489E-2</v>
      </c>
      <c r="I18" s="31">
        <v>1</v>
      </c>
      <c r="J18" s="12">
        <v>157</v>
      </c>
      <c r="K18" s="14">
        <v>0.28025477707006363</v>
      </c>
      <c r="L18" s="31">
        <v>1</v>
      </c>
      <c r="M18" s="64"/>
      <c r="O18" s="10">
        <v>9</v>
      </c>
      <c r="P18" s="11" t="s">
        <v>15</v>
      </c>
      <c r="Q18" s="12">
        <v>2086</v>
      </c>
      <c r="R18" s="13">
        <v>2.9725262197902416E-2</v>
      </c>
      <c r="S18" s="12">
        <v>2018</v>
      </c>
      <c r="T18" s="13">
        <v>3.018698578908003E-2</v>
      </c>
      <c r="U18" s="14">
        <v>3.3696729435084283E-2</v>
      </c>
      <c r="V18" s="31">
        <v>0</v>
      </c>
    </row>
    <row r="19" spans="2:22" ht="14.4" customHeight="1" thickBot="1">
      <c r="B19" s="15">
        <v>10</v>
      </c>
      <c r="C19" s="16" t="s">
        <v>61</v>
      </c>
      <c r="D19" s="17">
        <v>191</v>
      </c>
      <c r="E19" s="18">
        <v>2.2452098272011285E-2</v>
      </c>
      <c r="F19" s="17">
        <v>68</v>
      </c>
      <c r="G19" s="18">
        <v>9.644022124521345E-3</v>
      </c>
      <c r="H19" s="19">
        <v>1.8088235294117645</v>
      </c>
      <c r="I19" s="32">
        <v>2</v>
      </c>
      <c r="J19" s="17">
        <v>53</v>
      </c>
      <c r="K19" s="19">
        <v>2.6037735849056602</v>
      </c>
      <c r="L19" s="32">
        <v>2</v>
      </c>
      <c r="M19" s="64"/>
      <c r="O19" s="15">
        <v>10</v>
      </c>
      <c r="P19" s="16" t="s">
        <v>14</v>
      </c>
      <c r="Q19" s="17">
        <v>2019</v>
      </c>
      <c r="R19" s="18">
        <v>2.8770519835841314E-2</v>
      </c>
      <c r="S19" s="17">
        <v>1761</v>
      </c>
      <c r="T19" s="18">
        <v>2.6342557965594614E-2</v>
      </c>
      <c r="U19" s="19">
        <v>0.14650766609880739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147</v>
      </c>
      <c r="E20" s="13">
        <v>1.7279887151757375E-2</v>
      </c>
      <c r="F20" s="12">
        <v>121</v>
      </c>
      <c r="G20" s="13">
        <v>1.7160686427457099E-2</v>
      </c>
      <c r="H20" s="14">
        <v>0.21487603305785119</v>
      </c>
      <c r="I20" s="31">
        <v>0</v>
      </c>
      <c r="J20" s="12">
        <v>121</v>
      </c>
      <c r="K20" s="14">
        <v>0.21487603305785119</v>
      </c>
      <c r="L20" s="31">
        <v>0</v>
      </c>
      <c r="M20" s="64"/>
      <c r="O20" s="10">
        <v>11</v>
      </c>
      <c r="P20" s="11" t="s">
        <v>4</v>
      </c>
      <c r="Q20" s="12">
        <v>1276</v>
      </c>
      <c r="R20" s="13">
        <v>1.8182854537163704E-2</v>
      </c>
      <c r="S20" s="12">
        <v>988</v>
      </c>
      <c r="T20" s="13">
        <v>1.4779356768885565E-2</v>
      </c>
      <c r="U20" s="14">
        <v>0.29149797570850211</v>
      </c>
      <c r="V20" s="31">
        <v>0</v>
      </c>
    </row>
    <row r="21" spans="2:22" ht="14.4" customHeight="1" thickBot="1">
      <c r="B21" s="15">
        <v>12</v>
      </c>
      <c r="C21" s="16" t="s">
        <v>14</v>
      </c>
      <c r="D21" s="17">
        <v>144</v>
      </c>
      <c r="E21" s="18">
        <v>1.6927236393558247E-2</v>
      </c>
      <c r="F21" s="17">
        <v>213</v>
      </c>
      <c r="G21" s="18">
        <v>3.0208481066515389E-2</v>
      </c>
      <c r="H21" s="19">
        <v>-0.323943661971831</v>
      </c>
      <c r="I21" s="32">
        <v>-3</v>
      </c>
      <c r="J21" s="17">
        <v>180</v>
      </c>
      <c r="K21" s="19">
        <v>-0.19999999999999996</v>
      </c>
      <c r="L21" s="32">
        <v>-3</v>
      </c>
      <c r="M21" s="64"/>
      <c r="O21" s="15">
        <v>12</v>
      </c>
      <c r="P21" s="16" t="s">
        <v>61</v>
      </c>
      <c r="Q21" s="17">
        <v>604</v>
      </c>
      <c r="R21" s="18">
        <v>8.6069311445508435E-3</v>
      </c>
      <c r="S21" s="17">
        <v>608</v>
      </c>
      <c r="T21" s="18">
        <v>9.0949887808526551E-3</v>
      </c>
      <c r="U21" s="19">
        <v>-6.5789473684210176E-3</v>
      </c>
      <c r="V21" s="32">
        <v>1</v>
      </c>
    </row>
    <row r="22" spans="2:22" ht="14.4" customHeight="1" thickBot="1">
      <c r="B22" s="10">
        <v>13</v>
      </c>
      <c r="C22" s="11" t="s">
        <v>79</v>
      </c>
      <c r="D22" s="12">
        <v>75</v>
      </c>
      <c r="E22" s="13">
        <v>8.8162689549782531E-3</v>
      </c>
      <c r="F22" s="12">
        <v>17</v>
      </c>
      <c r="G22" s="13">
        <v>2.4110055311303362E-3</v>
      </c>
      <c r="H22" s="14">
        <v>3.4117647058823533</v>
      </c>
      <c r="I22" s="31">
        <v>4</v>
      </c>
      <c r="J22" s="12">
        <v>53</v>
      </c>
      <c r="K22" s="14">
        <v>0.41509433962264142</v>
      </c>
      <c r="L22" s="31">
        <v>-1</v>
      </c>
      <c r="M22" s="64"/>
      <c r="O22" s="10">
        <v>13</v>
      </c>
      <c r="P22" s="11" t="s">
        <v>79</v>
      </c>
      <c r="Q22" s="12">
        <v>391</v>
      </c>
      <c r="R22" s="13">
        <v>5.5717054263565895E-3</v>
      </c>
      <c r="S22" s="12">
        <v>87</v>
      </c>
      <c r="T22" s="13">
        <v>1.3014210919970082E-3</v>
      </c>
      <c r="U22" s="14">
        <v>3.4942528735632186</v>
      </c>
      <c r="V22" s="31">
        <v>7</v>
      </c>
    </row>
    <row r="23" spans="2:22" ht="14.4" customHeight="1" thickBot="1">
      <c r="B23" s="15">
        <v>14</v>
      </c>
      <c r="C23" s="16" t="s">
        <v>86</v>
      </c>
      <c r="D23" s="17">
        <v>61</v>
      </c>
      <c r="E23" s="18">
        <v>7.1705654167156458E-3</v>
      </c>
      <c r="F23" s="17">
        <v>0</v>
      </c>
      <c r="G23" s="18">
        <v>0</v>
      </c>
      <c r="H23" s="19" t="s">
        <v>85</v>
      </c>
      <c r="I23" s="32" t="s">
        <v>85</v>
      </c>
      <c r="J23" s="17">
        <v>24</v>
      </c>
      <c r="K23" s="19">
        <v>1.5416666666666665</v>
      </c>
      <c r="L23" s="32">
        <v>1</v>
      </c>
      <c r="M23" s="64"/>
      <c r="O23" s="15">
        <v>14</v>
      </c>
      <c r="P23" s="16" t="s">
        <v>68</v>
      </c>
      <c r="Q23" s="17">
        <v>280</v>
      </c>
      <c r="R23" s="18">
        <v>3.9899680802553579E-3</v>
      </c>
      <c r="S23" s="17">
        <v>378</v>
      </c>
      <c r="T23" s="18">
        <v>5.6544502617801046E-3</v>
      </c>
      <c r="U23" s="19">
        <v>-0.2592592592592593</v>
      </c>
      <c r="V23" s="32">
        <v>0</v>
      </c>
    </row>
    <row r="24" spans="2:22" ht="14.4" customHeight="1" thickBot="1">
      <c r="B24" s="10">
        <v>15</v>
      </c>
      <c r="C24" s="11" t="s">
        <v>76</v>
      </c>
      <c r="D24" s="12">
        <v>26</v>
      </c>
      <c r="E24" s="13">
        <v>3.0563065710591279E-3</v>
      </c>
      <c r="F24" s="12">
        <v>30</v>
      </c>
      <c r="G24" s="13">
        <v>4.2547156431711813E-3</v>
      </c>
      <c r="H24" s="14">
        <v>-0.1333333333333333</v>
      </c>
      <c r="I24" s="31">
        <v>-1</v>
      </c>
      <c r="J24" s="12">
        <v>4</v>
      </c>
      <c r="K24" s="14">
        <v>5.5</v>
      </c>
      <c r="L24" s="31">
        <v>10</v>
      </c>
      <c r="M24" s="64"/>
      <c r="O24" s="10">
        <v>15</v>
      </c>
      <c r="P24" s="11" t="s">
        <v>76</v>
      </c>
      <c r="Q24" s="12">
        <v>200</v>
      </c>
      <c r="R24" s="13">
        <v>2.8499772001823985E-3</v>
      </c>
      <c r="S24" s="12">
        <v>209</v>
      </c>
      <c r="T24" s="13">
        <v>3.1264023934181001E-3</v>
      </c>
      <c r="U24" s="14">
        <v>-4.3062200956937802E-2</v>
      </c>
      <c r="V24" s="31">
        <v>0</v>
      </c>
    </row>
    <row r="25" spans="2:22" ht="15" thickBot="1">
      <c r="B25" s="76" t="s">
        <v>71</v>
      </c>
      <c r="C25" s="77"/>
      <c r="D25" s="21">
        <f>SUM(D11:D24)</f>
        <v>6761</v>
      </c>
      <c r="E25" s="22">
        <f>D25/D27</f>
        <v>0.79475725872810632</v>
      </c>
      <c r="F25" s="21">
        <f>SUM(F11:F24)</f>
        <v>5747</v>
      </c>
      <c r="G25" s="22">
        <f>F25/F27</f>
        <v>0.81506169337682599</v>
      </c>
      <c r="H25" s="23">
        <f>D25/F25-1</f>
        <v>0.17643988167739688</v>
      </c>
      <c r="I25" s="33"/>
      <c r="J25" s="21">
        <f>SUM(J11:J24)</f>
        <v>4833</v>
      </c>
      <c r="K25" s="22">
        <f>E25/J25-1</f>
        <v>-0.99983555612275432</v>
      </c>
      <c r="L25" s="21"/>
      <c r="M25" s="64"/>
      <c r="O25" s="76" t="s">
        <v>71</v>
      </c>
      <c r="P25" s="77"/>
      <c r="Q25" s="21">
        <f>SUM(Q11:Q24)</f>
        <v>56265</v>
      </c>
      <c r="R25" s="22">
        <f>Q25/Q27</f>
        <v>0.80176983584131323</v>
      </c>
      <c r="S25" s="21">
        <f>SUM(S11:S24)</f>
        <v>57308</v>
      </c>
      <c r="T25" s="22">
        <f>S25/S27</f>
        <v>0.8572625280478684</v>
      </c>
      <c r="U25" s="23">
        <f>Q25/S25-1</f>
        <v>-1.8199902282403868E-2</v>
      </c>
      <c r="V25" s="33"/>
    </row>
    <row r="26" spans="2:22" ht="15" thickBot="1">
      <c r="B26" s="76" t="s">
        <v>29</v>
      </c>
      <c r="C26" s="77"/>
      <c r="D26" s="21">
        <f>D27-SUM(D11:D24)</f>
        <v>1746</v>
      </c>
      <c r="E26" s="22">
        <f>D26/D27</f>
        <v>0.20524274127189374</v>
      </c>
      <c r="F26" s="21">
        <f>F27-SUM(F11:F24)</f>
        <v>1304</v>
      </c>
      <c r="G26" s="22">
        <f>F26/F27</f>
        <v>0.18493830662317401</v>
      </c>
      <c r="H26" s="23">
        <f>D26/F26-1</f>
        <v>0.33895705521472386</v>
      </c>
      <c r="I26" s="33"/>
      <c r="J26" s="21">
        <f>J27-SUM(J11:J24)</f>
        <v>1120</v>
      </c>
      <c r="K26" s="22">
        <f>E26/J26-1</f>
        <v>-0.99981674755243577</v>
      </c>
      <c r="L26" s="21"/>
      <c r="M26" s="64"/>
      <c r="O26" s="76" t="s">
        <v>29</v>
      </c>
      <c r="P26" s="77"/>
      <c r="Q26" s="21">
        <f>Q27-SUM(Q11:Q24)</f>
        <v>13911</v>
      </c>
      <c r="R26" s="22">
        <f>Q26/Q27</f>
        <v>0.19823016415868672</v>
      </c>
      <c r="S26" s="21">
        <f>S27-SUM(S11:S24)</f>
        <v>9542</v>
      </c>
      <c r="T26" s="22">
        <f>S26/S27</f>
        <v>0.14273747195213163</v>
      </c>
      <c r="U26" s="23">
        <f>Q26/S26-1</f>
        <v>0.45787046740725224</v>
      </c>
      <c r="V26" s="34"/>
    </row>
    <row r="27" spans="2:22" ht="15" thickBot="1">
      <c r="B27" s="74" t="s">
        <v>52</v>
      </c>
      <c r="C27" s="75"/>
      <c r="D27" s="24">
        <v>8507</v>
      </c>
      <c r="E27" s="25">
        <v>1</v>
      </c>
      <c r="F27" s="24">
        <v>7051</v>
      </c>
      <c r="G27" s="25">
        <v>1</v>
      </c>
      <c r="H27" s="26">
        <v>0.20649553254857467</v>
      </c>
      <c r="I27" s="36"/>
      <c r="J27" s="24">
        <v>5953</v>
      </c>
      <c r="K27" s="26">
        <v>0.42902738115236017</v>
      </c>
      <c r="L27" s="24"/>
      <c r="M27" s="64"/>
      <c r="N27" s="30"/>
      <c r="O27" s="74" t="s">
        <v>52</v>
      </c>
      <c r="P27" s="75"/>
      <c r="Q27" s="24">
        <v>70176</v>
      </c>
      <c r="R27" s="25">
        <v>1</v>
      </c>
      <c r="S27" s="24">
        <v>66850</v>
      </c>
      <c r="T27" s="25">
        <v>1</v>
      </c>
      <c r="U27" s="26">
        <v>4.9753178758414451E-2</v>
      </c>
      <c r="V27" s="36"/>
    </row>
    <row r="28" spans="2:22" ht="14.5">
      <c r="B28" s="71" t="s">
        <v>57</v>
      </c>
      <c r="M28" s="64"/>
      <c r="O28" s="71" t="s">
        <v>57</v>
      </c>
    </row>
    <row r="29" spans="2:22" ht="14.5">
      <c r="B29" s="72" t="s">
        <v>58</v>
      </c>
      <c r="M29" s="64"/>
      <c r="O29" s="72" t="s">
        <v>58</v>
      </c>
    </row>
    <row r="30" spans="2:22">
      <c r="B30" s="28"/>
    </row>
    <row r="31" spans="2:22">
      <c r="B31" s="29"/>
    </row>
    <row r="32" spans="2:22" ht="15" customHeight="1">
      <c r="B32" s="102" t="s">
        <v>99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27"/>
      <c r="O32" s="102" t="s">
        <v>77</v>
      </c>
      <c r="P32" s="102"/>
      <c r="Q32" s="102"/>
      <c r="R32" s="102"/>
      <c r="S32" s="102"/>
      <c r="T32" s="102"/>
      <c r="U32" s="102"/>
      <c r="V32" s="102"/>
    </row>
    <row r="33" spans="2:22" ht="15" customHeight="1" thickBot="1">
      <c r="B33" s="103" t="s">
        <v>100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27"/>
      <c r="O33" s="103" t="s">
        <v>78</v>
      </c>
      <c r="P33" s="103"/>
      <c r="Q33" s="103"/>
      <c r="R33" s="103"/>
      <c r="S33" s="103"/>
      <c r="T33" s="103"/>
      <c r="U33" s="103"/>
      <c r="V33" s="103"/>
    </row>
    <row r="34" spans="2:22">
      <c r="B34" s="92" t="s">
        <v>0</v>
      </c>
      <c r="C34" s="94" t="s">
        <v>45</v>
      </c>
      <c r="D34" s="96" t="s">
        <v>88</v>
      </c>
      <c r="E34" s="97"/>
      <c r="F34" s="97"/>
      <c r="G34" s="97"/>
      <c r="H34" s="97"/>
      <c r="I34" s="107"/>
      <c r="J34" s="96" t="s">
        <v>81</v>
      </c>
      <c r="K34" s="97"/>
      <c r="L34" s="107"/>
      <c r="O34" s="92" t="s">
        <v>0</v>
      </c>
      <c r="P34" s="94" t="s">
        <v>45</v>
      </c>
      <c r="Q34" s="96" t="s">
        <v>83</v>
      </c>
      <c r="R34" s="97"/>
      <c r="S34" s="97"/>
      <c r="T34" s="97"/>
      <c r="U34" s="97"/>
      <c r="V34" s="107"/>
    </row>
    <row r="35" spans="2:22" ht="15" customHeight="1" thickBot="1">
      <c r="B35" s="93"/>
      <c r="C35" s="95"/>
      <c r="D35" s="108" t="s">
        <v>89</v>
      </c>
      <c r="E35" s="105"/>
      <c r="F35" s="105"/>
      <c r="G35" s="105"/>
      <c r="H35" s="105"/>
      <c r="I35" s="106"/>
      <c r="J35" s="108" t="s">
        <v>82</v>
      </c>
      <c r="K35" s="105"/>
      <c r="L35" s="106"/>
      <c r="O35" s="93"/>
      <c r="P35" s="95"/>
      <c r="Q35" s="108" t="s">
        <v>84</v>
      </c>
      <c r="R35" s="105"/>
      <c r="S35" s="105"/>
      <c r="T35" s="105"/>
      <c r="U35" s="105"/>
      <c r="V35" s="106"/>
    </row>
    <row r="36" spans="2:22" ht="15" customHeight="1">
      <c r="B36" s="93"/>
      <c r="C36" s="95"/>
      <c r="D36" s="88">
        <v>2025</v>
      </c>
      <c r="E36" s="89"/>
      <c r="F36" s="88">
        <v>2024</v>
      </c>
      <c r="G36" s="89"/>
      <c r="H36" s="78" t="s">
        <v>22</v>
      </c>
      <c r="I36" s="78" t="s">
        <v>46</v>
      </c>
      <c r="J36" s="78">
        <v>2025</v>
      </c>
      <c r="K36" s="78" t="s">
        <v>90</v>
      </c>
      <c r="L36" s="115" t="s">
        <v>97</v>
      </c>
      <c r="O36" s="93"/>
      <c r="P36" s="95"/>
      <c r="Q36" s="88">
        <v>2025</v>
      </c>
      <c r="R36" s="89"/>
      <c r="S36" s="88">
        <v>2024</v>
      </c>
      <c r="T36" s="89"/>
      <c r="U36" s="78" t="s">
        <v>22</v>
      </c>
      <c r="V36" s="115" t="s">
        <v>63</v>
      </c>
    </row>
    <row r="37" spans="2:22" ht="14.4" customHeight="1" thickBot="1">
      <c r="B37" s="80" t="s">
        <v>23</v>
      </c>
      <c r="C37" s="82" t="s">
        <v>45</v>
      </c>
      <c r="D37" s="90"/>
      <c r="E37" s="91"/>
      <c r="F37" s="90"/>
      <c r="G37" s="91"/>
      <c r="H37" s="79"/>
      <c r="I37" s="79"/>
      <c r="J37" s="79"/>
      <c r="K37" s="79"/>
      <c r="L37" s="116"/>
      <c r="O37" s="80" t="s">
        <v>23</v>
      </c>
      <c r="P37" s="82" t="s">
        <v>45</v>
      </c>
      <c r="Q37" s="90"/>
      <c r="R37" s="91"/>
      <c r="S37" s="90"/>
      <c r="T37" s="91"/>
      <c r="U37" s="79"/>
      <c r="V37" s="116"/>
    </row>
    <row r="38" spans="2:22" ht="15" customHeight="1">
      <c r="B38" s="80"/>
      <c r="C38" s="82"/>
      <c r="D38" s="4" t="s">
        <v>25</v>
      </c>
      <c r="E38" s="5" t="s">
        <v>2</v>
      </c>
      <c r="F38" s="4" t="s">
        <v>25</v>
      </c>
      <c r="G38" s="5" t="s">
        <v>2</v>
      </c>
      <c r="H38" s="84" t="s">
        <v>26</v>
      </c>
      <c r="I38" s="84" t="s">
        <v>47</v>
      </c>
      <c r="J38" s="84" t="s">
        <v>25</v>
      </c>
      <c r="K38" s="84" t="s">
        <v>91</v>
      </c>
      <c r="L38" s="113" t="s">
        <v>98</v>
      </c>
      <c r="O38" s="80"/>
      <c r="P38" s="82"/>
      <c r="Q38" s="4" t="s">
        <v>25</v>
      </c>
      <c r="R38" s="5" t="s">
        <v>2</v>
      </c>
      <c r="S38" s="4" t="s">
        <v>25</v>
      </c>
      <c r="T38" s="5" t="s">
        <v>2</v>
      </c>
      <c r="U38" s="84" t="s">
        <v>26</v>
      </c>
      <c r="V38" s="113" t="s">
        <v>64</v>
      </c>
    </row>
    <row r="39" spans="2:22" ht="14.25" customHeight="1" thickBot="1">
      <c r="B39" s="81"/>
      <c r="C39" s="83"/>
      <c r="D39" s="7" t="s">
        <v>27</v>
      </c>
      <c r="E39" s="8" t="s">
        <v>28</v>
      </c>
      <c r="F39" s="7" t="s">
        <v>27</v>
      </c>
      <c r="G39" s="8" t="s">
        <v>28</v>
      </c>
      <c r="H39" s="85"/>
      <c r="I39" s="85"/>
      <c r="J39" s="85" t="s">
        <v>27</v>
      </c>
      <c r="K39" s="85"/>
      <c r="L39" s="114"/>
      <c r="O39" s="81"/>
      <c r="P39" s="83"/>
      <c r="Q39" s="7" t="s">
        <v>27</v>
      </c>
      <c r="R39" s="8" t="s">
        <v>28</v>
      </c>
      <c r="S39" s="7" t="s">
        <v>27</v>
      </c>
      <c r="T39" s="8" t="s">
        <v>28</v>
      </c>
      <c r="U39" s="85"/>
      <c r="V39" s="114"/>
    </row>
    <row r="40" spans="2:22" ht="14.5" thickBot="1">
      <c r="B40" s="10">
        <v>1</v>
      </c>
      <c r="C40" s="11" t="s">
        <v>48</v>
      </c>
      <c r="D40" s="12">
        <v>1093</v>
      </c>
      <c r="E40" s="13">
        <v>0.12848242623721642</v>
      </c>
      <c r="F40" s="12">
        <v>705</v>
      </c>
      <c r="G40" s="13">
        <v>9.9985817614522757E-2</v>
      </c>
      <c r="H40" s="14">
        <v>0.55035460992907792</v>
      </c>
      <c r="I40" s="31">
        <v>2</v>
      </c>
      <c r="J40" s="12">
        <v>673</v>
      </c>
      <c r="K40" s="14">
        <v>0.62407132243684993</v>
      </c>
      <c r="L40" s="31">
        <v>0</v>
      </c>
      <c r="O40" s="10">
        <v>1</v>
      </c>
      <c r="P40" s="11" t="s">
        <v>48</v>
      </c>
      <c r="Q40" s="12">
        <v>7524</v>
      </c>
      <c r="R40" s="13">
        <v>0.10721614227086183</v>
      </c>
      <c r="S40" s="12">
        <v>9086</v>
      </c>
      <c r="T40" s="13">
        <v>0.13591623036649214</v>
      </c>
      <c r="U40" s="14">
        <v>-0.1719128329297821</v>
      </c>
      <c r="V40" s="31">
        <v>0</v>
      </c>
    </row>
    <row r="41" spans="2:22" ht="14.5" thickBot="1">
      <c r="B41" s="15">
        <v>2</v>
      </c>
      <c r="C41" s="16" t="s">
        <v>49</v>
      </c>
      <c r="D41" s="17">
        <v>643</v>
      </c>
      <c r="E41" s="18">
        <v>7.5584812507346888E-2</v>
      </c>
      <c r="F41" s="17">
        <v>814</v>
      </c>
      <c r="G41" s="18">
        <v>0.11544461778471139</v>
      </c>
      <c r="H41" s="19">
        <v>-0.21007371007371012</v>
      </c>
      <c r="I41" s="32">
        <v>-1</v>
      </c>
      <c r="J41" s="17">
        <v>347</v>
      </c>
      <c r="K41" s="19">
        <v>0.85302593659942372</v>
      </c>
      <c r="L41" s="32">
        <v>5</v>
      </c>
      <c r="O41" s="15">
        <v>2</v>
      </c>
      <c r="P41" s="16" t="s">
        <v>65</v>
      </c>
      <c r="Q41" s="17">
        <v>4815</v>
      </c>
      <c r="R41" s="18">
        <v>6.8613201094391243E-2</v>
      </c>
      <c r="S41" s="17">
        <v>5260</v>
      </c>
      <c r="T41" s="18">
        <v>7.8683620044876584E-2</v>
      </c>
      <c r="U41" s="19">
        <v>-8.4600760456273738E-2</v>
      </c>
      <c r="V41" s="32">
        <v>2</v>
      </c>
    </row>
    <row r="42" spans="2:22" ht="14.5" thickBot="1">
      <c r="B42" s="10">
        <v>3</v>
      </c>
      <c r="C42" s="11" t="s">
        <v>56</v>
      </c>
      <c r="D42" s="12">
        <v>549</v>
      </c>
      <c r="E42" s="13">
        <v>6.4535088750440811E-2</v>
      </c>
      <c r="F42" s="12">
        <v>350</v>
      </c>
      <c r="G42" s="13">
        <v>4.9638349170330449E-2</v>
      </c>
      <c r="H42" s="14">
        <v>0.56857142857142851</v>
      </c>
      <c r="I42" s="31">
        <v>3</v>
      </c>
      <c r="J42" s="12">
        <v>403</v>
      </c>
      <c r="K42" s="14">
        <v>0.36228287841191076</v>
      </c>
      <c r="L42" s="31">
        <v>0</v>
      </c>
      <c r="O42" s="10">
        <v>3</v>
      </c>
      <c r="P42" s="11" t="s">
        <v>56</v>
      </c>
      <c r="Q42" s="12">
        <v>4673</v>
      </c>
      <c r="R42" s="13">
        <v>6.6589717282261748E-2</v>
      </c>
      <c r="S42" s="12">
        <v>3752</v>
      </c>
      <c r="T42" s="13">
        <v>5.6125654450261783E-2</v>
      </c>
      <c r="U42" s="14">
        <v>0.2454690831556503</v>
      </c>
      <c r="V42" s="31">
        <v>2</v>
      </c>
    </row>
    <row r="43" spans="2:22" ht="14.5" thickBot="1">
      <c r="B43" s="15">
        <v>4</v>
      </c>
      <c r="C43" s="16" t="s">
        <v>50</v>
      </c>
      <c r="D43" s="17">
        <v>528</v>
      </c>
      <c r="E43" s="18">
        <v>6.2066533443046905E-2</v>
      </c>
      <c r="F43" s="17">
        <v>230</v>
      </c>
      <c r="G43" s="18">
        <v>3.2619486597645721E-2</v>
      </c>
      <c r="H43" s="19">
        <v>1.2956521739130435</v>
      </c>
      <c r="I43" s="32">
        <v>5</v>
      </c>
      <c r="J43" s="17">
        <v>373</v>
      </c>
      <c r="K43" s="19">
        <v>0.41554959785522794</v>
      </c>
      <c r="L43" s="32">
        <v>0</v>
      </c>
      <c r="O43" s="15">
        <v>4</v>
      </c>
      <c r="P43" s="16" t="s">
        <v>54</v>
      </c>
      <c r="Q43" s="17">
        <v>4289</v>
      </c>
      <c r="R43" s="18">
        <v>6.1117761057911536E-2</v>
      </c>
      <c r="S43" s="17">
        <v>5333</v>
      </c>
      <c r="T43" s="18">
        <v>7.9775617053103959E-2</v>
      </c>
      <c r="U43" s="19">
        <v>-0.19576223513969626</v>
      </c>
      <c r="V43" s="32">
        <v>-1</v>
      </c>
    </row>
    <row r="44" spans="2:22" ht="14.5" thickBot="1">
      <c r="B44" s="10">
        <v>5</v>
      </c>
      <c r="C44" s="11" t="s">
        <v>54</v>
      </c>
      <c r="D44" s="12">
        <v>485</v>
      </c>
      <c r="E44" s="13">
        <v>5.7011872575526035E-2</v>
      </c>
      <c r="F44" s="12">
        <v>721</v>
      </c>
      <c r="G44" s="13">
        <v>0.10225499929088072</v>
      </c>
      <c r="H44" s="14">
        <v>-0.32732316227461855</v>
      </c>
      <c r="I44" s="31">
        <v>-3</v>
      </c>
      <c r="J44" s="12">
        <v>371</v>
      </c>
      <c r="K44" s="14">
        <v>0.30727762803234504</v>
      </c>
      <c r="L44" s="31">
        <v>0</v>
      </c>
      <c r="O44" s="10">
        <v>5</v>
      </c>
      <c r="P44" s="11" t="s">
        <v>49</v>
      </c>
      <c r="Q44" s="12">
        <v>4188</v>
      </c>
      <c r="R44" s="13">
        <v>5.9678522571819423E-2</v>
      </c>
      <c r="S44" s="12">
        <v>5504</v>
      </c>
      <c r="T44" s="13">
        <v>8.233358264771877E-2</v>
      </c>
      <c r="U44" s="14">
        <v>-0.23909883720930236</v>
      </c>
      <c r="V44" s="31">
        <v>-3</v>
      </c>
    </row>
    <row r="45" spans="2:22" ht="14.5" thickBot="1">
      <c r="B45" s="15">
        <v>6</v>
      </c>
      <c r="C45" s="16" t="s">
        <v>73</v>
      </c>
      <c r="D45" s="17">
        <v>474</v>
      </c>
      <c r="E45" s="18">
        <v>5.571881979546256E-2</v>
      </c>
      <c r="F45" s="17">
        <v>239</v>
      </c>
      <c r="G45" s="18">
        <v>3.389590129059708E-2</v>
      </c>
      <c r="H45" s="19">
        <v>0.98326359832635979</v>
      </c>
      <c r="I45" s="32">
        <v>2</v>
      </c>
      <c r="J45" s="17">
        <v>419</v>
      </c>
      <c r="K45" s="19">
        <v>0.13126491646778038</v>
      </c>
      <c r="L45" s="32">
        <v>-4</v>
      </c>
      <c r="O45" s="15">
        <v>6</v>
      </c>
      <c r="P45" s="16" t="s">
        <v>50</v>
      </c>
      <c r="Q45" s="17">
        <v>4145</v>
      </c>
      <c r="R45" s="18">
        <v>5.9065777473780209E-2</v>
      </c>
      <c r="S45" s="17">
        <v>3713</v>
      </c>
      <c r="T45" s="18">
        <v>5.5542258788332084E-2</v>
      </c>
      <c r="U45" s="19">
        <v>0.11634796660382429</v>
      </c>
      <c r="V45" s="32">
        <v>0</v>
      </c>
    </row>
    <row r="46" spans="2:22" ht="14.5" thickBot="1">
      <c r="B46" s="10">
        <v>7</v>
      </c>
      <c r="C46" s="11" t="s">
        <v>67</v>
      </c>
      <c r="D46" s="12">
        <v>468</v>
      </c>
      <c r="E46" s="13">
        <v>5.5013518279064297E-2</v>
      </c>
      <c r="F46" s="12">
        <v>441</v>
      </c>
      <c r="G46" s="13">
        <v>6.2544319954616373E-2</v>
      </c>
      <c r="H46" s="14">
        <v>6.1224489795918435E-2</v>
      </c>
      <c r="I46" s="31">
        <v>-3</v>
      </c>
      <c r="J46" s="12">
        <v>224</v>
      </c>
      <c r="K46" s="14">
        <v>1.0892857142857144</v>
      </c>
      <c r="L46" s="31">
        <v>2</v>
      </c>
      <c r="O46" s="10">
        <v>7</v>
      </c>
      <c r="P46" s="11" t="s">
        <v>67</v>
      </c>
      <c r="Q46" s="12">
        <v>3727</v>
      </c>
      <c r="R46" s="13">
        <v>5.3109325125398996E-2</v>
      </c>
      <c r="S46" s="12">
        <v>2740</v>
      </c>
      <c r="T46" s="13">
        <v>4.098728496634256E-2</v>
      </c>
      <c r="U46" s="14">
        <v>0.36021897810218984</v>
      </c>
      <c r="V46" s="31">
        <v>0</v>
      </c>
    </row>
    <row r="47" spans="2:22" ht="14.5" thickBot="1">
      <c r="B47" s="15">
        <v>8</v>
      </c>
      <c r="C47" s="16" t="s">
        <v>65</v>
      </c>
      <c r="D47" s="17">
        <v>435</v>
      </c>
      <c r="E47" s="18">
        <v>5.1134359938873872E-2</v>
      </c>
      <c r="F47" s="17">
        <v>362</v>
      </c>
      <c r="G47" s="18">
        <v>5.134023542759892E-2</v>
      </c>
      <c r="H47" s="19">
        <v>0.20165745856353601</v>
      </c>
      <c r="I47" s="32">
        <v>-3</v>
      </c>
      <c r="J47" s="17">
        <v>370</v>
      </c>
      <c r="K47" s="19">
        <v>0.17567567567567566</v>
      </c>
      <c r="L47" s="32">
        <v>-2</v>
      </c>
      <c r="O47" s="15">
        <v>8</v>
      </c>
      <c r="P47" s="16" t="s">
        <v>73</v>
      </c>
      <c r="Q47" s="17">
        <v>3674</v>
      </c>
      <c r="R47" s="18">
        <v>5.2354081167350658E-2</v>
      </c>
      <c r="S47" s="17">
        <v>586</v>
      </c>
      <c r="T47" s="18">
        <v>8.7658937920718025E-3</v>
      </c>
      <c r="U47" s="19">
        <v>5.2696245733788398</v>
      </c>
      <c r="V47" s="32">
        <v>22</v>
      </c>
    </row>
    <row r="48" spans="2:22" ht="14.5" thickBot="1">
      <c r="B48" s="10">
        <v>9</v>
      </c>
      <c r="C48" s="11" t="s">
        <v>72</v>
      </c>
      <c r="D48" s="12">
        <v>394</v>
      </c>
      <c r="E48" s="13">
        <v>4.6314799576819089E-2</v>
      </c>
      <c r="F48" s="12">
        <v>218</v>
      </c>
      <c r="G48" s="13">
        <v>3.0917600340377251E-2</v>
      </c>
      <c r="H48" s="14">
        <v>0.80733944954128445</v>
      </c>
      <c r="I48" s="31">
        <v>1</v>
      </c>
      <c r="J48" s="12">
        <v>294</v>
      </c>
      <c r="K48" s="14">
        <v>0.34013605442176864</v>
      </c>
      <c r="L48" s="31">
        <v>-1</v>
      </c>
      <c r="O48" s="10">
        <v>9</v>
      </c>
      <c r="P48" s="11" t="s">
        <v>72</v>
      </c>
      <c r="Q48" s="12">
        <v>2779</v>
      </c>
      <c r="R48" s="13">
        <v>3.9600433196534425E-2</v>
      </c>
      <c r="S48" s="12">
        <v>1962</v>
      </c>
      <c r="T48" s="13">
        <v>2.9349289454001497E-2</v>
      </c>
      <c r="U48" s="14">
        <v>0.41641182466870541</v>
      </c>
      <c r="V48" s="31">
        <v>0</v>
      </c>
    </row>
    <row r="49" spans="2:22" ht="14.5" thickBot="1">
      <c r="B49" s="15">
        <v>10</v>
      </c>
      <c r="C49" s="16" t="s">
        <v>66</v>
      </c>
      <c r="D49" s="17">
        <v>292</v>
      </c>
      <c r="E49" s="18">
        <v>3.4324673798048669E-2</v>
      </c>
      <c r="F49" s="17">
        <v>197</v>
      </c>
      <c r="G49" s="18">
        <v>2.7939299390157425E-2</v>
      </c>
      <c r="H49" s="19">
        <v>0.48223350253807107</v>
      </c>
      <c r="I49" s="32">
        <v>2</v>
      </c>
      <c r="J49" s="17">
        <v>212</v>
      </c>
      <c r="K49" s="19">
        <v>0.37735849056603765</v>
      </c>
      <c r="L49" s="32">
        <v>0</v>
      </c>
      <c r="O49" s="15">
        <v>10</v>
      </c>
      <c r="P49" s="16" t="s">
        <v>66</v>
      </c>
      <c r="Q49" s="17">
        <v>2557</v>
      </c>
      <c r="R49" s="18">
        <v>3.6436958504331964E-2</v>
      </c>
      <c r="S49" s="17">
        <v>2024</v>
      </c>
      <c r="T49" s="18">
        <v>3.0276738967838446E-2</v>
      </c>
      <c r="U49" s="19">
        <v>0.26333992094861669</v>
      </c>
      <c r="V49" s="32">
        <v>-2</v>
      </c>
    </row>
    <row r="50" spans="2:22" ht="14.5" thickBot="1">
      <c r="B50" s="76" t="s">
        <v>51</v>
      </c>
      <c r="C50" s="77"/>
      <c r="D50" s="21">
        <f>SUM(D40:D49)</f>
        <v>5361</v>
      </c>
      <c r="E50" s="22">
        <f>D50/D52</f>
        <v>0.63018690490184559</v>
      </c>
      <c r="F50" s="21">
        <f>SUM(F40:F49)</f>
        <v>4277</v>
      </c>
      <c r="G50" s="22">
        <f>F50/F52</f>
        <v>0.6065806268614381</v>
      </c>
      <c r="H50" s="23">
        <f>D50/F50-1</f>
        <v>0.25344867898059387</v>
      </c>
      <c r="I50" s="33"/>
      <c r="J50" s="21">
        <f>SUM(J40:J49)</f>
        <v>3686</v>
      </c>
      <c r="K50" s="22">
        <f>D50/J50-1</f>
        <v>0.45442213781877383</v>
      </c>
      <c r="L50" s="21"/>
      <c r="O50" s="76" t="s">
        <v>51</v>
      </c>
      <c r="P50" s="77"/>
      <c r="Q50" s="21">
        <f>SUM(Q40:Q49)</f>
        <v>42371</v>
      </c>
      <c r="R50" s="22">
        <f>Q50/Q52</f>
        <v>0.60378191974464201</v>
      </c>
      <c r="S50" s="21">
        <f>SUM(S40:S49)</f>
        <v>39960</v>
      </c>
      <c r="T50" s="22">
        <f>S50/S52</f>
        <v>0.59775617053103969</v>
      </c>
      <c r="U50" s="23">
        <f>Q50/S50-1</f>
        <v>6.0335335335335305E-2</v>
      </c>
      <c r="V50" s="33"/>
    </row>
    <row r="51" spans="2:22" ht="14.5" thickBot="1">
      <c r="B51" s="76" t="s">
        <v>29</v>
      </c>
      <c r="C51" s="77"/>
      <c r="D51" s="21">
        <f>D52-D50</f>
        <v>3146</v>
      </c>
      <c r="E51" s="22">
        <f>D51/D52</f>
        <v>0.36981309509815447</v>
      </c>
      <c r="F51" s="21">
        <f>F52-F50</f>
        <v>2774</v>
      </c>
      <c r="G51" s="22">
        <f>F51/F52</f>
        <v>0.3934193731385619</v>
      </c>
      <c r="H51" s="23">
        <f>D51/F51-1</f>
        <v>0.13410237923576074</v>
      </c>
      <c r="I51" s="34"/>
      <c r="J51" s="21">
        <f>J52-SUM(J40:J49)</f>
        <v>2267</v>
      </c>
      <c r="K51" s="23">
        <f>D51/J51-1</f>
        <v>0.38773709748566398</v>
      </c>
      <c r="L51" s="35"/>
      <c r="O51" s="76" t="s">
        <v>29</v>
      </c>
      <c r="P51" s="77"/>
      <c r="Q51" s="21">
        <f>Q52-Q50</f>
        <v>27805</v>
      </c>
      <c r="R51" s="22">
        <f>Q51/Q52</f>
        <v>0.39621808025535793</v>
      </c>
      <c r="S51" s="21">
        <f>S52-S50</f>
        <v>26890</v>
      </c>
      <c r="T51" s="22">
        <f>S51/S52</f>
        <v>0.40224382946896037</v>
      </c>
      <c r="U51" s="23">
        <f>Q51/S51-1</f>
        <v>3.4027519523986527E-2</v>
      </c>
      <c r="V51" s="34"/>
    </row>
    <row r="52" spans="2:22" ht="14.5" thickBot="1">
      <c r="B52" s="74" t="s">
        <v>52</v>
      </c>
      <c r="C52" s="75"/>
      <c r="D52" s="24">
        <v>8507</v>
      </c>
      <c r="E52" s="25">
        <v>1</v>
      </c>
      <c r="F52" s="24">
        <v>7051</v>
      </c>
      <c r="G52" s="25">
        <v>1</v>
      </c>
      <c r="H52" s="26">
        <v>0.20649553254857467</v>
      </c>
      <c r="I52" s="36"/>
      <c r="J52" s="24">
        <v>5953</v>
      </c>
      <c r="K52" s="26">
        <v>0.42902738115236017</v>
      </c>
      <c r="L52" s="24"/>
      <c r="O52" s="74" t="s">
        <v>52</v>
      </c>
      <c r="P52" s="75"/>
      <c r="Q52" s="24">
        <v>70176</v>
      </c>
      <c r="R52" s="25">
        <v>1</v>
      </c>
      <c r="S52" s="24">
        <v>66850</v>
      </c>
      <c r="T52" s="25">
        <v>1</v>
      </c>
      <c r="U52" s="26">
        <v>4.9753178758414451E-2</v>
      </c>
      <c r="V52" s="36"/>
    </row>
    <row r="53" spans="2:22">
      <c r="B53" s="71" t="s">
        <v>57</v>
      </c>
      <c r="O53" s="71" t="s">
        <v>57</v>
      </c>
    </row>
    <row r="54" spans="2:22">
      <c r="B54" s="72" t="s">
        <v>58</v>
      </c>
      <c r="O54" s="72" t="s">
        <v>58</v>
      </c>
    </row>
    <row r="62" spans="2:22" ht="15" customHeight="1"/>
    <row r="64" spans="2:22" ht="15" customHeight="1"/>
  </sheetData>
  <mergeCells count="84">
    <mergeCell ref="B50:C50"/>
    <mergeCell ref="O50:P50"/>
    <mergeCell ref="B51:C51"/>
    <mergeCell ref="O51:P51"/>
    <mergeCell ref="B52:C52"/>
    <mergeCell ref="O52:P52"/>
    <mergeCell ref="I38:I39"/>
    <mergeCell ref="J38:J39"/>
    <mergeCell ref="K38:K39"/>
    <mergeCell ref="L38:L39"/>
    <mergeCell ref="U38:U39"/>
    <mergeCell ref="V38:V39"/>
    <mergeCell ref="L36:L37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B32:L32"/>
    <mergeCell ref="O32:V32"/>
    <mergeCell ref="B33:L33"/>
    <mergeCell ref="O33:V33"/>
    <mergeCell ref="B34:B36"/>
    <mergeCell ref="C34:C36"/>
    <mergeCell ref="D34:I34"/>
    <mergeCell ref="J34:L34"/>
    <mergeCell ref="O34:O36"/>
    <mergeCell ref="P34:P36"/>
    <mergeCell ref="B25:C25"/>
    <mergeCell ref="O25:P25"/>
    <mergeCell ref="B26:C26"/>
    <mergeCell ref="O26:P26"/>
    <mergeCell ref="B27:C27"/>
    <mergeCell ref="O27:P27"/>
    <mergeCell ref="I8:I9"/>
    <mergeCell ref="J8:J9"/>
    <mergeCell ref="K8:K9"/>
    <mergeCell ref="L8:L9"/>
    <mergeCell ref="U8:U9"/>
    <mergeCell ref="V8:V9"/>
    <mergeCell ref="L6:L7"/>
    <mergeCell ref="Q6:R7"/>
    <mergeCell ref="S6:T7"/>
    <mergeCell ref="U6:U7"/>
    <mergeCell ref="V6:V7"/>
    <mergeCell ref="B7:B9"/>
    <mergeCell ref="C7:C9"/>
    <mergeCell ref="O7:O9"/>
    <mergeCell ref="P7:P9"/>
    <mergeCell ref="H8:H9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B2:L2"/>
    <mergeCell ref="O2:V2"/>
    <mergeCell ref="B3:L3"/>
    <mergeCell ref="O3:V3"/>
    <mergeCell ref="B4:B6"/>
    <mergeCell ref="C4:C6"/>
    <mergeCell ref="D4:I4"/>
    <mergeCell ref="J4:L4"/>
    <mergeCell ref="O4:O6"/>
    <mergeCell ref="P4:P6"/>
  </mergeCells>
  <conditionalFormatting sqref="D10:H24 Q10:U24">
    <cfRule type="cellIs" dxfId="20" priority="3" operator="equal">
      <formula>0</formula>
    </cfRule>
  </conditionalFormatting>
  <conditionalFormatting sqref="D40:H49">
    <cfRule type="cellIs" dxfId="19" priority="17" operator="equal">
      <formula>0</formula>
    </cfRule>
  </conditionalFormatting>
  <conditionalFormatting sqref="I10:I24">
    <cfRule type="cellIs" dxfId="18" priority="5" operator="lessThan">
      <formula>0</formula>
    </cfRule>
  </conditionalFormatting>
  <conditionalFormatting sqref="I40:I49">
    <cfRule type="cellIs" dxfId="17" priority="18" operator="lessThan">
      <formula>0</formula>
    </cfRule>
    <cfRule type="cellIs" dxfId="16" priority="19" operator="equal">
      <formula>0</formula>
    </cfRule>
    <cfRule type="cellIs" dxfId="15" priority="20" operator="greaterThan">
      <formula>0</formula>
    </cfRule>
  </conditionalFormatting>
  <conditionalFormatting sqref="J10:K24">
    <cfRule type="cellIs" dxfId="14" priority="2" operator="equal">
      <formula>0</formula>
    </cfRule>
  </conditionalFormatting>
  <conditionalFormatting sqref="J40:K49">
    <cfRule type="cellIs" dxfId="13" priority="16" operator="equal">
      <formula>0</formula>
    </cfRule>
  </conditionalFormatting>
  <conditionalFormatting sqref="K51">
    <cfRule type="cellIs" dxfId="12" priority="11" operator="lessThan">
      <formula>0</formula>
    </cfRule>
  </conditionalFormatting>
  <conditionalFormatting sqref="K10:L24">
    <cfRule type="cellIs" dxfId="11" priority="1" operator="lessThan">
      <formula>0</formula>
    </cfRule>
  </conditionalFormatting>
  <conditionalFormatting sqref="K40:L49">
    <cfRule type="cellIs" dxfId="10" priority="13" operator="lessThan">
      <formula>0</formula>
    </cfRule>
  </conditionalFormatting>
  <conditionalFormatting sqref="L10:L24">
    <cfRule type="cellIs" dxfId="9" priority="4" operator="equal">
      <formula>0</formula>
    </cfRule>
  </conditionalFormatting>
  <conditionalFormatting sqref="L40:L49">
    <cfRule type="cellIs" dxfId="8" priority="14" operator="equal">
      <formula>0</formula>
    </cfRule>
    <cfRule type="cellIs" dxfId="7" priority="15" operator="greaterThan">
      <formula>0</formula>
    </cfRule>
  </conditionalFormatting>
  <conditionalFormatting sqref="Q40:U49">
    <cfRule type="cellIs" dxfId="6" priority="7" operator="equal">
      <formula>0</formula>
    </cfRule>
  </conditionalFormatting>
  <conditionalFormatting sqref="U40:U51">
    <cfRule type="cellIs" dxfId="5" priority="6" operator="lessThan">
      <formula>0</formula>
    </cfRule>
  </conditionalFormatting>
  <conditionalFormatting sqref="U10:V10 H10:H26 V11:V24 U11:U26 H40:H51">
    <cfRule type="cellIs" dxfId="4" priority="12" operator="lessThan">
      <formula>0</formula>
    </cfRule>
  </conditionalFormatting>
  <conditionalFormatting sqref="V40:V49">
    <cfRule type="cellIs" dxfId="3" priority="8" operator="lessThan">
      <formula>0</formula>
    </cfRule>
    <cfRule type="cellIs" dxfId="2" priority="9" operator="equal">
      <formula>0</formula>
    </cfRule>
    <cfRule type="cellIs" dxfId="1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3,5t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2026-01-07T06:16:16Z</dcterms:modified>
</cp:coreProperties>
</file>